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ile\Desktop\D365\August 2023\"/>
    </mc:Choice>
  </mc:AlternateContent>
  <xr:revisionPtr revIDLastSave="0" documentId="13_ncr:1_{55340600-28DA-4455-B052-AC024D934F6B}" xr6:coauthVersionLast="47" xr6:coauthVersionMax="47" xr10:uidLastSave="{00000000-0000-0000-0000-000000000000}"/>
  <bookViews>
    <workbookView xWindow="-110" yWindow="-110" windowWidth="19420" windowHeight="10300" tabRatio="824" activeTab="1" xr2:uid="{00000000-000D-0000-FFFF-FFFF00000000}"/>
  </bookViews>
  <sheets>
    <sheet name="BoQ" sheetId="1" r:id="rId1"/>
    <sheet name="Summary" sheetId="17" r:id="rId2"/>
    <sheet name="Chapter F" sheetId="4" state="hidden" r:id="rId3"/>
    <sheet name="TOTALS" sheetId="5" r:id="rId4"/>
  </sheets>
  <definedNames>
    <definedName name="OLE_LINK1" localSheetId="0">BoQ!#REF!</definedName>
    <definedName name="_xlnm.Print_Area" localSheetId="0">BoQ!$A$1:$G$735</definedName>
    <definedName name="_xlnm.Print_Area" localSheetId="2">'Chapter F'!$A$1:$I$46</definedName>
    <definedName name="_xlnm.Print_Area" localSheetId="3">TOTALS!$A$1:$B$38</definedName>
  </definedNames>
  <calcPr calcId="191029"/>
</workbook>
</file>

<file path=xl/calcChain.xml><?xml version="1.0" encoding="utf-8"?>
<calcChain xmlns="http://schemas.openxmlformats.org/spreadsheetml/2006/main">
  <c r="B15" i="5" l="1"/>
  <c r="G414" i="1"/>
  <c r="G714" i="1"/>
  <c r="G710" i="1"/>
  <c r="G708" i="1"/>
  <c r="G706" i="1"/>
  <c r="G700" i="1"/>
  <c r="G698" i="1"/>
  <c r="C33" i="17" l="1"/>
  <c r="C31" i="17"/>
  <c r="G199" i="1"/>
  <c r="G197" i="1"/>
  <c r="G195" i="1"/>
  <c r="G219" i="1"/>
  <c r="G734" i="1" l="1"/>
  <c r="G114" i="1"/>
  <c r="G112" i="1"/>
  <c r="G110" i="1"/>
  <c r="G108" i="1"/>
  <c r="G102" i="1"/>
  <c r="G100" i="1"/>
  <c r="G98" i="1"/>
  <c r="G96" i="1"/>
  <c r="G94" i="1"/>
  <c r="G92" i="1"/>
  <c r="G90" i="1"/>
  <c r="G76" i="1"/>
  <c r="G74" i="1"/>
  <c r="G72" i="1"/>
  <c r="G38" i="1"/>
  <c r="G36" i="1"/>
  <c r="G34" i="1"/>
  <c r="G78" i="1" l="1"/>
  <c r="D33" i="17"/>
  <c r="B21" i="5" s="1"/>
  <c r="G187" i="1"/>
  <c r="G193" i="1"/>
  <c r="G183" i="1"/>
  <c r="G148" i="1"/>
  <c r="E150" i="1" s="1"/>
  <c r="G150" i="1" s="1"/>
  <c r="G138" i="1"/>
  <c r="G140" i="1"/>
  <c r="G142" i="1"/>
  <c r="G144" i="1"/>
  <c r="E146" i="1" s="1"/>
  <c r="G146" i="1" s="1"/>
  <c r="E104" i="1" l="1"/>
  <c r="G104" i="1" s="1"/>
  <c r="G14" i="1" l="1"/>
  <c r="G16" i="1"/>
  <c r="G18" i="1"/>
  <c r="G682" i="1"/>
  <c r="E684" i="1" s="1"/>
  <c r="G684" i="1" s="1"/>
  <c r="G678" i="1"/>
  <c r="G674" i="1"/>
  <c r="E676" i="1" s="1"/>
  <c r="G676" i="1" s="1"/>
  <c r="G668" i="1"/>
  <c r="E670" i="1" s="1"/>
  <c r="G670" i="1" s="1"/>
  <c r="G662" i="1"/>
  <c r="E664" i="1" s="1"/>
  <c r="G664" i="1" s="1"/>
  <c r="G217" i="1" l="1"/>
  <c r="G354" i="1" l="1"/>
  <c r="G352" i="1"/>
  <c r="G350" i="1"/>
  <c r="G348" i="1"/>
  <c r="G346" i="1"/>
  <c r="G344" i="1"/>
  <c r="G356" i="1" l="1"/>
  <c r="D17" i="17" s="1"/>
  <c r="E20" i="1"/>
  <c r="G20" i="1" s="1"/>
  <c r="A24" i="1" l="1"/>
  <c r="A62" i="1" s="1"/>
  <c r="A80" i="1" s="1"/>
  <c r="G154" i="1" l="1"/>
  <c r="G384" i="1"/>
  <c r="G388" i="1" l="1"/>
  <c r="G380" i="1"/>
  <c r="G378" i="1"/>
  <c r="G374" i="1"/>
  <c r="G372" i="1"/>
  <c r="G370" i="1"/>
  <c r="G366" i="1"/>
  <c r="G390" i="1" l="1"/>
  <c r="D18" i="17" s="1"/>
  <c r="G326" i="1"/>
  <c r="G320" i="1"/>
  <c r="G316" i="1"/>
  <c r="G312" i="1"/>
  <c r="G310" i="1"/>
  <c r="G308" i="1"/>
  <c r="G306" i="1"/>
  <c r="G304" i="1"/>
  <c r="G300" i="1"/>
  <c r="G298" i="1"/>
  <c r="G328" i="1" l="1"/>
  <c r="D16" i="17" s="1"/>
  <c r="G10" i="1" l="1"/>
  <c r="G22" i="1" s="1"/>
  <c r="H41" i="4" l="1"/>
  <c r="H37" i="4"/>
  <c r="F39" i="4" s="1"/>
  <c r="H39" i="4" s="1"/>
  <c r="H33" i="4"/>
  <c r="F35" i="4" s="1"/>
  <c r="H35" i="4" s="1"/>
  <c r="H18" i="4"/>
  <c r="H16" i="4"/>
  <c r="H14" i="4"/>
  <c r="H12" i="4"/>
  <c r="C32" i="17"/>
  <c r="H25" i="4" l="1"/>
  <c r="H32" i="4" s="1"/>
  <c r="H43" i="4" s="1"/>
  <c r="G211" i="1"/>
  <c r="G221" i="1"/>
  <c r="E223" i="1" s="1"/>
  <c r="G223" i="1" s="1"/>
  <c r="G278" i="1"/>
  <c r="E280" i="1" s="1"/>
  <c r="G280" i="1" s="1"/>
  <c r="G54" i="1"/>
  <c r="G42" i="1"/>
  <c r="G48" i="1"/>
  <c r="G58" i="1"/>
  <c r="G50" i="1"/>
  <c r="G44" i="1"/>
  <c r="G258" i="1"/>
  <c r="G242" i="1"/>
  <c r="G240" i="1"/>
  <c r="G236" i="1"/>
  <c r="G215" i="1"/>
  <c r="G209" i="1"/>
  <c r="G207" i="1"/>
  <c r="G203" i="1"/>
  <c r="G201" i="1"/>
  <c r="G175" i="1"/>
  <c r="G158" i="1"/>
  <c r="G156" i="1"/>
  <c r="G126" i="1"/>
  <c r="G124" i="1"/>
  <c r="G122" i="1"/>
  <c r="G120" i="1"/>
  <c r="G118" i="1"/>
  <c r="G116" i="1"/>
  <c r="G272" i="1"/>
  <c r="G490" i="1"/>
  <c r="G412" i="1"/>
  <c r="G244" i="1" l="1"/>
  <c r="D9" i="17" s="1"/>
  <c r="G225" i="1"/>
  <c r="D8" i="17" s="1"/>
  <c r="G129" i="1"/>
  <c r="G60" i="1"/>
  <c r="D5" i="17" s="1"/>
  <c r="E274" i="1"/>
  <c r="G260" i="1"/>
  <c r="D10" i="17" l="1"/>
  <c r="G137" i="1"/>
  <c r="G162" i="1" s="1"/>
  <c r="D6" i="17"/>
  <c r="D7" i="17" l="1"/>
  <c r="G560" i="1" l="1"/>
  <c r="G515" i="1" l="1"/>
  <c r="G494" i="1" l="1"/>
  <c r="G466" i="1"/>
  <c r="G476" i="1" s="1"/>
  <c r="G442" i="1"/>
  <c r="G440" i="1"/>
  <c r="G438" i="1"/>
  <c r="G432" i="1"/>
  <c r="G410" i="1"/>
  <c r="G408" i="1"/>
  <c r="G406" i="1"/>
  <c r="G503" i="1" l="1"/>
  <c r="D22" i="17" s="1"/>
  <c r="G417" i="1"/>
  <c r="G453" i="1"/>
  <c r="D20" i="17" s="1"/>
  <c r="D21" i="17"/>
  <c r="G274" i="1" l="1"/>
  <c r="G538" i="1" l="1"/>
  <c r="E540" i="1" l="1"/>
  <c r="G540" i="1" s="1"/>
  <c r="G543" i="1" s="1"/>
  <c r="D29" i="17" s="1"/>
  <c r="D19" i="17"/>
  <c r="G519" i="1"/>
  <c r="G524" i="1" l="1"/>
  <c r="D28" i="17" s="1"/>
  <c r="G656" i="1"/>
  <c r="G652" i="1"/>
  <c r="E654" i="1" s="1"/>
  <c r="G654" i="1" s="1"/>
  <c r="G648" i="1"/>
  <c r="G636" i="1"/>
  <c r="G634" i="1"/>
  <c r="G632" i="1"/>
  <c r="G630" i="1"/>
  <c r="G615" i="1"/>
  <c r="G613" i="1"/>
  <c r="G598" i="1"/>
  <c r="E600" i="1" s="1"/>
  <c r="G600" i="1" s="1"/>
  <c r="G592" i="1"/>
  <c r="G590" i="1"/>
  <c r="G584" i="1"/>
  <c r="E586" i="1" s="1"/>
  <c r="G586" i="1" s="1"/>
  <c r="G578" i="1"/>
  <c r="E580" i="1" s="1"/>
  <c r="G580" i="1" s="1"/>
  <c r="G572" i="1"/>
  <c r="E574" i="1" s="1"/>
  <c r="G574" i="1" s="1"/>
  <c r="G566" i="1"/>
  <c r="G282" i="1"/>
  <c r="G285" i="1" s="1"/>
  <c r="G643" i="1" l="1"/>
  <c r="G647" i="1" s="1"/>
  <c r="E650" i="1"/>
  <c r="G650" i="1" s="1"/>
  <c r="E568" i="1"/>
  <c r="G568" i="1" s="1"/>
  <c r="E594" i="1"/>
  <c r="G594" i="1" s="1"/>
  <c r="D11" i="17"/>
  <c r="G686" i="1" l="1"/>
  <c r="G602" i="1"/>
  <c r="G610" i="1" s="1"/>
  <c r="G617" i="1" s="1"/>
  <c r="D32" i="17" l="1"/>
  <c r="B19" i="5" s="1"/>
  <c r="D31" i="17"/>
  <c r="B17" i="5" s="1"/>
  <c r="D35" i="17" l="1"/>
  <c r="B24" i="5" l="1"/>
  <c r="B26" i="5" l="1"/>
  <c r="B28" i="5" s="1"/>
  <c r="B30" i="5" s="1"/>
  <c r="B33" i="5" l="1"/>
  <c r="B35" i="5" s="1"/>
  <c r="B37" i="5" s="1"/>
</calcChain>
</file>

<file path=xl/sharedStrings.xml><?xml version="1.0" encoding="utf-8"?>
<sst xmlns="http://schemas.openxmlformats.org/spreadsheetml/2006/main" count="970" uniqueCount="491">
  <si>
    <t>DESCRIPTION</t>
  </si>
  <si>
    <t>LI</t>
  </si>
  <si>
    <t>%</t>
  </si>
  <si>
    <t>Sum</t>
  </si>
  <si>
    <t>No</t>
  </si>
  <si>
    <t>m²</t>
  </si>
  <si>
    <t>PC Sum</t>
  </si>
  <si>
    <t>L/Sum</t>
  </si>
  <si>
    <t>m³</t>
  </si>
  <si>
    <t>l</t>
  </si>
  <si>
    <t>t</t>
  </si>
  <si>
    <t>ROAD SIGNS</t>
  </si>
  <si>
    <t>Finishing the road and road reserve:</t>
  </si>
  <si>
    <t>km</t>
  </si>
  <si>
    <t>(a) Cost of testing</t>
  </si>
  <si>
    <t>DAYWORKS</t>
  </si>
  <si>
    <t>h</t>
  </si>
  <si>
    <t>SUMMARY OF SECTIONS</t>
  </si>
  <si>
    <t>SECTION</t>
  </si>
  <si>
    <t>AMOUNT</t>
  </si>
  <si>
    <t>STABILISATION</t>
  </si>
  <si>
    <t>(b) Entrepreneurial skills</t>
  </si>
  <si>
    <t>Totals of Schedule of Quantities brought forward:</t>
  </si>
  <si>
    <t>SUBTOTAL 1</t>
  </si>
  <si>
    <r>
      <t>Add:</t>
    </r>
    <r>
      <rPr>
        <b/>
        <sz val="10"/>
        <color theme="1"/>
        <rFont val="Arial"/>
        <family val="2"/>
      </rPr>
      <t xml:space="preserve">  Contingencies (10% of SUBTOTAL 1)</t>
    </r>
  </si>
  <si>
    <t>SUBTOTAL 2</t>
  </si>
  <si>
    <t>SUBTOTAL 3</t>
  </si>
  <si>
    <r>
      <t>Add:</t>
    </r>
    <r>
      <rPr>
        <b/>
        <sz val="10"/>
        <color theme="1"/>
        <rFont val="Arial"/>
        <family val="2"/>
      </rPr>
      <t xml:space="preserve">  VAT (15% of SUBTOTAL 3)</t>
    </r>
  </si>
  <si>
    <t>TOTAL CARRIED FORWARD TO FORM OF OFFER</t>
  </si>
  <si>
    <t>man-day</t>
  </si>
  <si>
    <t>ha</t>
  </si>
  <si>
    <t>DRAINS</t>
  </si>
  <si>
    <t>PROVINCE OF KWAZULU-NATAL</t>
  </si>
  <si>
    <t>DEPARTMENT OF TRANSPORT</t>
  </si>
  <si>
    <t>for</t>
  </si>
  <si>
    <t>TENDER SUMMARY</t>
  </si>
  <si>
    <t>SCHEDULE A: EARTHWORKS</t>
  </si>
  <si>
    <t>Construction of new survey beacons and protection of existing survey beacons</t>
  </si>
  <si>
    <t>(a) Provisional sum for new survey beacons to be constructed or for existing survey beacons to be protected during construction</t>
  </si>
  <si>
    <t>(b) Handling costs and profit in respect of subitem B12.02(a) above</t>
  </si>
  <si>
    <t>Item</t>
  </si>
  <si>
    <t>Description</t>
  </si>
  <si>
    <t>Unit</t>
  </si>
  <si>
    <t>Qty</t>
  </si>
  <si>
    <t>Rate</t>
  </si>
  <si>
    <t>Amount</t>
  </si>
  <si>
    <t>(Rand)</t>
  </si>
  <si>
    <t>GENERAL REQUIREMENTS AND PROVISIONS</t>
  </si>
  <si>
    <t xml:space="preserve"> TOTAL CARRIED FORWARD TO SUMMARY</t>
  </si>
  <si>
    <t>CONTRACTORS ESTABLISHMENT ON SITE AND GENERAL OBLIGATIONS</t>
  </si>
  <si>
    <t>Contractors general obligations</t>
  </si>
  <si>
    <t>month</t>
  </si>
  <si>
    <t>Health and Safety obligations</t>
  </si>
  <si>
    <t>(c) Time-related obligations for updating and amending the risk assessments, the safe work procedures, the project Health &amp; Safety file and the Health &amp; Safety plan, and for full compliance with all Health &amp; Safety matters during the construction of the Works under the contract</t>
  </si>
  <si>
    <t>Supply, transport to site and erection of the contract signboard</t>
  </si>
  <si>
    <t xml:space="preserve"> TOTAL CARRIED FORWARD</t>
  </si>
  <si>
    <t xml:space="preserve"> BROUGHT FORWARD</t>
  </si>
  <si>
    <t>m³ km</t>
  </si>
  <si>
    <t>Tests requested by the Engineer for Acceptance control</t>
  </si>
  <si>
    <t xml:space="preserve">(b) Handling cost and profit in respect of subitem B81.02 (a) above </t>
  </si>
  <si>
    <t>PLANT</t>
  </si>
  <si>
    <t>Dozer (220kw) D6</t>
  </si>
  <si>
    <t>REQUIREMENTS OF THE EXPANDED PUBLIC WORKS PROGRAMME(EPWP)</t>
  </si>
  <si>
    <t>Provision of the training venue facility, including the cost of transporting the learners to and from this facility</t>
  </si>
  <si>
    <t>(a) Generic skills</t>
  </si>
  <si>
    <t>(c) Construction skills</t>
  </si>
  <si>
    <t>(d) Transportation and accommodation costs of selected learners only, while receiving off-site training</t>
  </si>
  <si>
    <t>Payments associated with the NYS programme only</t>
  </si>
  <si>
    <t>(a) Employment of NYS workers</t>
  </si>
  <si>
    <t xml:space="preserve">(b) Provision of tools and apparel for the NYS workers </t>
  </si>
  <si>
    <t>(d) Training of NYS workers</t>
  </si>
  <si>
    <t>e) Liaison with the Employer’s project manager and the training service provider</t>
  </si>
  <si>
    <t>ACCOMODATION OF TRAFFIC</t>
  </si>
  <si>
    <t>(a) Flagmen</t>
  </si>
  <si>
    <t>(b) Handling costs and profit in respect of subitem B12.01(a) above</t>
  </si>
  <si>
    <t>(b) Portable STOP and GO-RY signs</t>
  </si>
  <si>
    <t>(g) Road signs, STW-, DTG-, TGS- AND TG-series (excluding delineators and barricades)</t>
  </si>
  <si>
    <t>PRIME COAT</t>
  </si>
  <si>
    <t>Prime coat:</t>
  </si>
  <si>
    <t>FINISHING THE ROAD RESERVE AND TREATING OLD ROADS</t>
  </si>
  <si>
    <t>Treatment of old roads and temporary deviations</t>
  </si>
  <si>
    <t>Sweeping of base course in preparation for prime</t>
  </si>
  <si>
    <t>BORROW MATERIALS</t>
  </si>
  <si>
    <t>(d) Boulder excavation Class B</t>
  </si>
  <si>
    <t>Roadbed preparation and the compaction of material</t>
  </si>
  <si>
    <t>(b) Compaction to 90% of modified AASHTO density</t>
  </si>
  <si>
    <t>In situ treatment of roadbed</t>
  </si>
  <si>
    <t>(a) In situ treatment by ripping</t>
  </si>
  <si>
    <t>(b) Insitu treatment by blasting</t>
  </si>
  <si>
    <t>C1.3.1</t>
  </si>
  <si>
    <t>C1.3.1.1</t>
  </si>
  <si>
    <t>Fixed obligatiions</t>
  </si>
  <si>
    <t>C1.3.1.3</t>
  </si>
  <si>
    <t>Time-related obligations</t>
  </si>
  <si>
    <t>C1.2.5</t>
  </si>
  <si>
    <t>C1.3.2</t>
  </si>
  <si>
    <t>FACILITIES FOR THE ENGINEER</t>
  </si>
  <si>
    <t>C1.4.1</t>
  </si>
  <si>
    <t xml:space="preserve">Site Accomodation Laboratory </t>
  </si>
  <si>
    <t>Offices and conference room (interior floor space only)</t>
  </si>
  <si>
    <t xml:space="preserve"> Open concrete working floors, 150 mm thick</t>
  </si>
  <si>
    <t>Roofs over open concrete working floors</t>
  </si>
  <si>
    <t>Ablution units (Equiped as specified)</t>
  </si>
  <si>
    <t>Office and Laboratory Furniture</t>
  </si>
  <si>
    <t xml:space="preserve">Car ports, as specified, at offices and laboratory buildings </t>
  </si>
  <si>
    <t>Chairs</t>
  </si>
  <si>
    <t>Draughtsman's stools</t>
  </si>
  <si>
    <t>Desks, complete with drawers and  locks</t>
  </si>
  <si>
    <t>Drawing tables</t>
  </si>
  <si>
    <t>Conference tables</t>
  </si>
  <si>
    <t>Filing cabinets with drawers</t>
  </si>
  <si>
    <t>220/250 volt power points</t>
  </si>
  <si>
    <t xml:space="preserve">Single 1500mm, 58 watt flourescent tube ceiling light </t>
  </si>
  <si>
    <t>Hand wash basins complete with taps and drains</t>
  </si>
  <si>
    <t>Fire extinguishers, 9.0 kg, all purpose dry powder type, complete, mounted on wall with brackets</t>
  </si>
  <si>
    <t>Air-conditioning units with, 2,2 kW minimum capacity, mounted and with own power connection</t>
  </si>
  <si>
    <t>Refrigerators (min 200l capacity)</t>
  </si>
  <si>
    <t>C1.4.1.1</t>
  </si>
  <si>
    <t>C1.4.1.3</t>
  </si>
  <si>
    <t>C1.4.1.4</t>
  </si>
  <si>
    <t>C1.4.1.6</t>
  </si>
  <si>
    <t>C1.4.1.7</t>
  </si>
  <si>
    <t>C1.4.3</t>
  </si>
  <si>
    <t>C1.4.3.2</t>
  </si>
  <si>
    <t>C1.4.3.3</t>
  </si>
  <si>
    <t>C1.4.3.5</t>
  </si>
  <si>
    <t>C1.4.3.7</t>
  </si>
  <si>
    <t>C1.4.3.8</t>
  </si>
  <si>
    <t>C1.4.3.10</t>
  </si>
  <si>
    <t>C1.4.3.13</t>
  </si>
  <si>
    <t>C1.4.3.15</t>
  </si>
  <si>
    <t>C.1.4.3.18</t>
  </si>
  <si>
    <t>C1.4.3.23</t>
  </si>
  <si>
    <t>C1.4.3.24</t>
  </si>
  <si>
    <t>Fixed costs</t>
  </si>
  <si>
    <t>Running costs</t>
  </si>
  <si>
    <t xml:space="preserve">Services at office and laboratories and site accomodation </t>
  </si>
  <si>
    <t>C1.4.5</t>
  </si>
  <si>
    <t>C1.4.5.1</t>
  </si>
  <si>
    <t>C1.4.5.2</t>
  </si>
  <si>
    <t>C1.4.8.2</t>
  </si>
  <si>
    <t>C1.5.7.3</t>
  </si>
  <si>
    <t xml:space="preserve">Provision of illuminated traffic signs </t>
  </si>
  <si>
    <t>C1.5.7.5</t>
  </si>
  <si>
    <t>(c) Road signs, R- and TR-series, (900 mm size)</t>
  </si>
  <si>
    <t>(d) Road signs, TW-series, (900 mm size)</t>
  </si>
  <si>
    <t>Delineators including mounting bases and ballast (DTG50J) (1000 mm size):</t>
  </si>
  <si>
    <t>C1.5.7.1</t>
  </si>
  <si>
    <t xml:space="preserve">(a) Single-sided, reversable left or right </t>
  </si>
  <si>
    <t xml:space="preserve">CLEARING AND GRUBBING </t>
  </si>
  <si>
    <t>Clearing with machines and some hand labpur where necessary</t>
  </si>
  <si>
    <t>Girth equal or exceeding 1m up to and including 2m</t>
  </si>
  <si>
    <t>Girth exceeding 2m up to and including 3m</t>
  </si>
  <si>
    <t>C1.6.1.1</t>
  </si>
  <si>
    <t>C1.6.3</t>
  </si>
  <si>
    <t>C1.6.3.1</t>
  </si>
  <si>
    <t>C1.6.3.2</t>
  </si>
  <si>
    <t>Removal and grubbing of large trees and tree stumps :</t>
  </si>
  <si>
    <t xml:space="preserve">LOADING AND HAULING </t>
  </si>
  <si>
    <t>1.7.2</t>
  </si>
  <si>
    <t xml:space="preserve">Hauling </t>
  </si>
  <si>
    <t>Hauling material to spoil and offloading it at a designated area:</t>
  </si>
  <si>
    <t>(a) Cleared and grubbed material (organic matter and all other unsuitable or waste material)</t>
  </si>
  <si>
    <t>C1.7.2.2</t>
  </si>
  <si>
    <t>CULVERTS</t>
  </si>
  <si>
    <t>CONCRETE KERBING AND CHANNELING, ASPHALT BERMS, CHUTES, DOWNPIPES AS WELL AS CONCRETE, STONE PITCHED AND GABION LININGS FOR OPEN DRAINS</t>
  </si>
  <si>
    <t xml:space="preserve">ROAD PAVEMENT LAYERS </t>
  </si>
  <si>
    <t>C5.3.2</t>
  </si>
  <si>
    <t>Construction of pavement layers</t>
  </si>
  <si>
    <t>5.3.2.1</t>
  </si>
  <si>
    <t>Construction of layers using conventional construction methods</t>
  </si>
  <si>
    <t>C5.4.2</t>
  </si>
  <si>
    <t>Chemical stabilisation</t>
  </si>
  <si>
    <t>Chemical stabilisation (150mm thickness) of pavement layers (Sub-base)</t>
  </si>
  <si>
    <t>Cementitiuos stabilisation agents for pavement layers:</t>
  </si>
  <si>
    <t>C5.4.2.1</t>
  </si>
  <si>
    <t>C5.4.5.1</t>
  </si>
  <si>
    <t>Addition of cementitious stabilisation agents (Portland) for pavement layers</t>
  </si>
  <si>
    <t>C5.4.5</t>
  </si>
  <si>
    <t>(a) Cement (for pavement layer)</t>
  </si>
  <si>
    <t>C5.4.13</t>
  </si>
  <si>
    <t>C5.4.15</t>
  </si>
  <si>
    <t>C8.1.1</t>
  </si>
  <si>
    <t>C8.1.1.2</t>
  </si>
  <si>
    <t>(a) MC 30 or similar approved prime( Nominal application rate of 0,7l/m2)</t>
  </si>
  <si>
    <t>ASPHALT LAYERS</t>
  </si>
  <si>
    <t>C9.1.2</t>
  </si>
  <si>
    <t>Construction of trial sections</t>
  </si>
  <si>
    <t>C9.1.2.1</t>
  </si>
  <si>
    <t>C9.1.3</t>
  </si>
  <si>
    <t>Application of bond coat</t>
  </si>
  <si>
    <t>C9.1.3.1</t>
  </si>
  <si>
    <t xml:space="preserve"> Stable -grade 30% net bitumen emulsion as specified. Applied with a calibrated distributer (Tack coat (Nominal application rate of 0.3l/m2)</t>
  </si>
  <si>
    <t>NON-STRUCTURAL GABIONS</t>
  </si>
  <si>
    <t>ROAD RESTRAINT SYSTEMS</t>
  </si>
  <si>
    <t>ROAD MARKINGS AND ROAD STUDS</t>
  </si>
  <si>
    <t>LANDSCAPING AND PLANTING PLANTS</t>
  </si>
  <si>
    <t>C11.9.1</t>
  </si>
  <si>
    <t>C11.9.1.2</t>
  </si>
  <si>
    <t>Single carriageway road</t>
  </si>
  <si>
    <t>C11.9.2</t>
  </si>
  <si>
    <t>C11.9.2.2</t>
  </si>
  <si>
    <t>Conventional construction methods</t>
  </si>
  <si>
    <t>GENERAL REQUIREMENTS AND PROVISONS</t>
  </si>
  <si>
    <t>C1.2.4</t>
  </si>
  <si>
    <t>Stakeholder Liaison</t>
  </si>
  <si>
    <t>C1.2.5.1</t>
  </si>
  <si>
    <t>Fixed obligations for the preparation of risk assessments, safe work procedures, the project Health &amp; Safety file, the Health &amp; Safety plan and any other Health &amp; Safety matters that the Contractor deems necessary including handover to the employer on completion of the works</t>
  </si>
  <si>
    <t>C1.2.5.2</t>
  </si>
  <si>
    <t>C2.1.1</t>
  </si>
  <si>
    <t>Location, identification, protection and relocation of existing services</t>
  </si>
  <si>
    <t>Permanent services relocation or protection work by others</t>
  </si>
  <si>
    <t>C2.1.1.2</t>
  </si>
  <si>
    <t>C2.1.1.3</t>
  </si>
  <si>
    <t>C2.2.6.1</t>
  </si>
  <si>
    <t>Duct markers(state type)</t>
  </si>
  <si>
    <t>C1.2.8</t>
  </si>
  <si>
    <t>C1.2.8.1</t>
  </si>
  <si>
    <t>PERSONNEL</t>
  </si>
  <si>
    <t>(a) Unskilled labour</t>
  </si>
  <si>
    <t>(b) Semi-skilled labour</t>
  </si>
  <si>
    <t>(e)Foreman</t>
  </si>
  <si>
    <t>C1.2.8.2</t>
  </si>
  <si>
    <t>(a) Motor Grader 140H Type</t>
  </si>
  <si>
    <t>(b) Vibrating roller 10t</t>
  </si>
  <si>
    <t>(h) Other Equipments</t>
  </si>
  <si>
    <t>TLB</t>
  </si>
  <si>
    <t>Vehicles</t>
  </si>
  <si>
    <t>C1.2.8.3</t>
  </si>
  <si>
    <t xml:space="preserve">(c) 10m3 tip truck </t>
  </si>
  <si>
    <t>(d) Other Vehicles</t>
  </si>
  <si>
    <t>Water tanker (up to 7000 litre)</t>
  </si>
  <si>
    <t>CHAPTER C20.1</t>
  </si>
  <si>
    <t>C20.1</t>
  </si>
  <si>
    <t>TESTING MATERIALS AND JUDGEMENT OF WORKMANSHIP</t>
  </si>
  <si>
    <t xml:space="preserve">(a.i)Training costs </t>
  </si>
  <si>
    <t xml:space="preserve">(b.i)Training costs </t>
  </si>
  <si>
    <t xml:space="preserve">(c.i) Training costs </t>
  </si>
  <si>
    <t>(d.i) Transportation and accommodation costs</t>
  </si>
  <si>
    <t xml:space="preserve">(d.i)Provision of training for the NYS workers </t>
  </si>
  <si>
    <t>(e.i) Liaison conducted by the Construction Manager</t>
  </si>
  <si>
    <t xml:space="preserve">(e.ii) Liaison conducted by the senior site foreman </t>
  </si>
  <si>
    <t>SCHEDULE F: SMALL CONTRACTOR DEVELOPMENT</t>
  </si>
  <si>
    <t>CHAPTER F</t>
  </si>
  <si>
    <t>F</t>
  </si>
  <si>
    <t>SMALL CONTRACTOR DEVELOPMENT</t>
  </si>
  <si>
    <t>F10.1</t>
  </si>
  <si>
    <t>Procurement of Targeted Enterprise</t>
  </si>
  <si>
    <t>(a)</t>
  </si>
  <si>
    <t>Management and execution of Targeted Enterprise procurement process:</t>
  </si>
  <si>
    <t>(a.i)</t>
  </si>
  <si>
    <t>Procurement process for the appointment of CIDB contractor grading designation 1 Targeted Enterprise subcontractor (100 copies of the tender document required for each individual tender)</t>
  </si>
  <si>
    <t>(a.ii)</t>
  </si>
  <si>
    <t>Procurement process for the appointment of CIDB contractor grading designation 2 Targeted Enterprise subcontractor (80 copies of the tender document required for each individual tender)</t>
  </si>
  <si>
    <t>(a.iii)</t>
  </si>
  <si>
    <t>Procurement process for the appointment of CIDB contractor grading designation 3 Targeted Enterprise subcontractor (60 copies of the tender document required for each individual tender)</t>
  </si>
  <si>
    <t>(a.iv)</t>
  </si>
  <si>
    <t>Procurement process for the appointment of CIDB contractor grading designation 4 Targeted Enterprise subcontractor (50 copies of the tender document required for each individual tender)</t>
  </si>
  <si>
    <t>(a.v)</t>
  </si>
  <si>
    <t>Procurement process for the appointment of CIDB contractor grading designation 5 Targeted Enterprise subcontractor (40 copies of the tender document required for each individual tender)</t>
  </si>
  <si>
    <t>F10.2</t>
  </si>
  <si>
    <t>Construction Works for Targeted Enterprise subcontractors:</t>
  </si>
  <si>
    <t>Payments associated with the construction Works carried out by Targeted Enterprise subcontractors</t>
  </si>
  <si>
    <t>(c)</t>
  </si>
  <si>
    <t>Supply of materials and small construction equipment to assist Targeted Enterprise subcontractors</t>
  </si>
  <si>
    <t>(b)</t>
  </si>
  <si>
    <t>Handling costs and profit in respect of subitem F10.02(a)</t>
  </si>
  <si>
    <t>(d)</t>
  </si>
  <si>
    <t>Handling costs and profit in respect of subitem F10.02(c)</t>
  </si>
  <si>
    <t>(e)</t>
  </si>
  <si>
    <t>Management of the Targeted Enterprise subcontractors</t>
  </si>
  <si>
    <t>SCHEDULE A: ROADWORKS</t>
  </si>
  <si>
    <t>CHAPTER C1.2</t>
  </si>
  <si>
    <t>C1.2</t>
  </si>
  <si>
    <t>C1.3</t>
  </si>
  <si>
    <t>CHAPTER C1.3</t>
  </si>
  <si>
    <t xml:space="preserve">CHAPTER C1.4 </t>
  </si>
  <si>
    <t>C1.4</t>
  </si>
  <si>
    <t>CHAPTER PSC1.5</t>
  </si>
  <si>
    <t>CHAPTER  C1.6</t>
  </si>
  <si>
    <t>C1.6</t>
  </si>
  <si>
    <t>CHAPTER C1.7</t>
  </si>
  <si>
    <t>C1.7</t>
  </si>
  <si>
    <t>CHAPTER C2.1</t>
  </si>
  <si>
    <t>C2.1</t>
  </si>
  <si>
    <t>C3.1</t>
  </si>
  <si>
    <t>C3.2</t>
  </si>
  <si>
    <t>C3.3</t>
  </si>
  <si>
    <t>C4.1</t>
  </si>
  <si>
    <t>CHAPTER C4.2</t>
  </si>
  <si>
    <t>C4.2</t>
  </si>
  <si>
    <t>CHAPTER C5.3</t>
  </si>
  <si>
    <t>C5.3</t>
  </si>
  <si>
    <t>CHAPTER C5.4</t>
  </si>
  <si>
    <t>C5.4</t>
  </si>
  <si>
    <t>CHAPTER C8.1</t>
  </si>
  <si>
    <t>C8.1</t>
  </si>
  <si>
    <t>CHAPTER C9.1</t>
  </si>
  <si>
    <t>C9.1</t>
  </si>
  <si>
    <t>C11.2</t>
  </si>
  <si>
    <t>C11.4</t>
  </si>
  <si>
    <t>C11.6</t>
  </si>
  <si>
    <t>C11.7</t>
  </si>
  <si>
    <t>C11.8</t>
  </si>
  <si>
    <t>C11.9</t>
  </si>
  <si>
    <t>CHAPTER C11.9</t>
  </si>
  <si>
    <t xml:space="preserve">Schedule A:       Roadworks </t>
  </si>
  <si>
    <r>
      <t>Add:</t>
    </r>
    <r>
      <rPr>
        <b/>
        <sz val="10"/>
        <color theme="1"/>
        <rFont val="Arial"/>
        <family val="2"/>
      </rPr>
      <t xml:space="preserve">  Contract Price Adjustment (8% of SUBTOTAL 2)</t>
    </r>
  </si>
  <si>
    <t>CONTRACT No. ZNB00583/00000/00/HOD/INF/21/T</t>
  </si>
  <si>
    <t>CUT</t>
  </si>
  <si>
    <t>C4.2.1</t>
  </si>
  <si>
    <t xml:space="preserve">Compiling and implementing M&amp;U plans fot the cuttings </t>
  </si>
  <si>
    <t>C4.2.1.1</t>
  </si>
  <si>
    <t>Cuttings exceeding 5 000 m³ up to 10 000 m³</t>
  </si>
  <si>
    <t>C4.2.1.2</t>
  </si>
  <si>
    <t>Cuttings exceeding 10 000 m³ up to 20 000 m³</t>
  </si>
  <si>
    <t>C4.2.3</t>
  </si>
  <si>
    <t>Excavating of materials in cuttings, material obtained from</t>
  </si>
  <si>
    <t>C4.2.3.1</t>
  </si>
  <si>
    <t>Soft excavation</t>
  </si>
  <si>
    <t>C4.2.3.2</t>
  </si>
  <si>
    <t>Boulder excavation class A</t>
  </si>
  <si>
    <t>C4.2.3.3</t>
  </si>
  <si>
    <t>C4.2.3.4</t>
  </si>
  <si>
    <t>Hard excavation (other than by Blasting)</t>
  </si>
  <si>
    <t>C4.2.3.5</t>
  </si>
  <si>
    <t>Hard excavation (by blasting)</t>
  </si>
  <si>
    <t>C4.2.7</t>
  </si>
  <si>
    <t>Removal of unsuitable stable cut material to spoil</t>
  </si>
  <si>
    <t>C4.2.7.2</t>
  </si>
  <si>
    <t xml:space="preserve">In layer thicknesses exceeding 200mm </t>
  </si>
  <si>
    <t>C4.2.10</t>
  </si>
  <si>
    <t>Backfilling of the unavoidable overbreak in hard and boulder excavation</t>
  </si>
  <si>
    <t>C4.2.10.1</t>
  </si>
  <si>
    <t>Compliant gravel material</t>
  </si>
  <si>
    <t>C4.2.12</t>
  </si>
  <si>
    <t>Finishing the side slopes</t>
  </si>
  <si>
    <t>C4.2.12.1</t>
  </si>
  <si>
    <t>Cuttings</t>
  </si>
  <si>
    <t>(d) In soft material using labour enhanced mothods of construction</t>
  </si>
  <si>
    <t>CHAPTER C5.2</t>
  </si>
  <si>
    <t>C5.2</t>
  </si>
  <si>
    <t>FILL</t>
  </si>
  <si>
    <t>C5.2.1</t>
  </si>
  <si>
    <t>C5.2.2.1</t>
  </si>
  <si>
    <t xml:space="preserve">Normal fill material in compacted layer thicknesses of 200mm and less </t>
  </si>
  <si>
    <t>(a)Compacted to 90% MDD</t>
  </si>
  <si>
    <t>(c) Roller-passes compaction</t>
  </si>
  <si>
    <t>C5.2.7.3</t>
  </si>
  <si>
    <t>Rock fill</t>
  </si>
  <si>
    <t>C5.2.11</t>
  </si>
  <si>
    <t>Finishing off fill slopes, medians and interchange areas</t>
  </si>
  <si>
    <t>C5.2.11.1</t>
  </si>
  <si>
    <t>Fill slopes</t>
  </si>
  <si>
    <t>C5.2.2.4</t>
  </si>
  <si>
    <t>C5.1.5</t>
  </si>
  <si>
    <t>C5.1.5.1</t>
  </si>
  <si>
    <t>C5.1.5.2</t>
  </si>
  <si>
    <t>Lump Sum</t>
  </si>
  <si>
    <t>THE UPGRADE OF DISTRICT ROAD D365 (KM 2,291 TO KM 5,731) IN THE DURBAN REGION</t>
  </si>
  <si>
    <t>THE UPGRADE OF DISTRICT ROAD D365 (KM 2,291 TO KM 5,731)</t>
  </si>
  <si>
    <t>PSC1.2.10</t>
  </si>
  <si>
    <t>(a) Cost for Community Participation (PLC and CLO)</t>
  </si>
  <si>
    <t>Prime Cost</t>
  </si>
  <si>
    <t>(b) Handling costs and profit in respect of subitem PSC1.2.10(a) above</t>
  </si>
  <si>
    <t>Asphalt layers - Continuously graded 40mm thick using A-E2 polymer modified bitumen placed with Paver</t>
  </si>
  <si>
    <t>CHAPTER C4.4</t>
  </si>
  <si>
    <t>C4.4</t>
  </si>
  <si>
    <t>COMMERCIAL MATERIALS</t>
  </si>
  <si>
    <t>C4.4.1</t>
  </si>
  <si>
    <t>Commercial materials identified by the Employer from commercial, private or other non-commercial suppliers (specify the source(s))</t>
  </si>
  <si>
    <t>C4.4.1.1</t>
  </si>
  <si>
    <t>Pavement layer material:</t>
  </si>
  <si>
    <t>Type G2 material</t>
  </si>
  <si>
    <t>Type G6 material</t>
  </si>
  <si>
    <t>(j)</t>
  </si>
  <si>
    <t>Type G7 material</t>
  </si>
  <si>
    <t>(l)</t>
  </si>
  <si>
    <t>Type G9 material</t>
  </si>
  <si>
    <t>(o)</t>
  </si>
  <si>
    <t>Sand for a subbase layer</t>
  </si>
  <si>
    <t>(q)</t>
  </si>
  <si>
    <t>Natural or crushed gravel material for the wearing course of an unsealed road</t>
  </si>
  <si>
    <t xml:space="preserve">Trail section for a PMPL layer </t>
  </si>
  <si>
    <t>Trail section for a PMPL layer (4,25m)</t>
  </si>
  <si>
    <t>C1.4.1.2</t>
  </si>
  <si>
    <t>Laboratories</t>
  </si>
  <si>
    <t xml:space="preserve">Provision of security guards/watcmen and an armed response service at the Engineer's site office and laboratories </t>
  </si>
  <si>
    <t xml:space="preserve">(b) Double-sided, reversable left or right </t>
  </si>
  <si>
    <t>Training of learners employed by Targeted Enterprise subcontractors:</t>
  </si>
  <si>
    <t>(a) Generic skills:</t>
  </si>
  <si>
    <t>(i) Training Costs</t>
  </si>
  <si>
    <t>PC sum</t>
  </si>
  <si>
    <t>(b) Entrepreneurial skills:</t>
  </si>
  <si>
    <t>(c) Engineering skills</t>
  </si>
  <si>
    <t>d) Training venue facility, including the cost of transporting the learners to and from this facility</t>
  </si>
  <si>
    <t>lump sum</t>
  </si>
  <si>
    <t>(e) Transportation and accommodation costs for selected learners only, while receiving off-site training:</t>
  </si>
  <si>
    <t>(i) Transportation and accommodation costs</t>
  </si>
  <si>
    <t>Training of learners employed by the contractor or by the targeted enterprise subcontractors</t>
  </si>
  <si>
    <r>
      <t>m</t>
    </r>
    <r>
      <rPr>
        <vertAlign val="superscript"/>
        <sz val="10"/>
        <color theme="1"/>
        <rFont val="Arial Narrow"/>
        <family val="2"/>
      </rPr>
      <t>2</t>
    </r>
  </si>
  <si>
    <t>Cell phones costs, including pro-rata rentals, for calls made in connection with contract administration</t>
  </si>
  <si>
    <t>Rented housing paid for by the Contractor</t>
  </si>
  <si>
    <t>C1.4.1.13</t>
  </si>
  <si>
    <t>C1.4.1.14</t>
  </si>
  <si>
    <t>Contractor's handling costs, profit and all other charges in respect of item C1.4.1.13</t>
  </si>
  <si>
    <t>Handling costs and profit in respect of item C1.4.4.1</t>
  </si>
  <si>
    <t>C1.4.4.1</t>
  </si>
  <si>
    <t>C1.4.4.2</t>
  </si>
  <si>
    <t>A3 / A4 colour printer, copier, scanner</t>
  </si>
  <si>
    <t>C1.4.3.29</t>
  </si>
  <si>
    <t>The provision of paper and ink for a combination colour printer/copier/scanner</t>
  </si>
  <si>
    <t>Handling costs and profit in respect of item C1.4.4.7</t>
  </si>
  <si>
    <t>C1.4.4.7</t>
  </si>
  <si>
    <t>C1.4.4.8</t>
  </si>
  <si>
    <t>C1.5</t>
  </si>
  <si>
    <t>Month</t>
  </si>
  <si>
    <t>C1.5.2</t>
  </si>
  <si>
    <t>Accommodation of vehicular traffic</t>
  </si>
  <si>
    <t>Construction of temporary deviations</t>
  </si>
  <si>
    <t>C1.5.4</t>
  </si>
  <si>
    <t>Commercial materials identified by the Employer from commercial, private or other non-commercial suppliers</t>
  </si>
  <si>
    <t>C1.5.4/C4.4.1</t>
  </si>
  <si>
    <t>C1.5.4/C4.4.1.1</t>
  </si>
  <si>
    <t>(f) Type G6 material</t>
  </si>
  <si>
    <r>
      <t>m</t>
    </r>
    <r>
      <rPr>
        <vertAlign val="superscript"/>
        <sz val="10"/>
        <color theme="1"/>
        <rFont val="Arial Narrow"/>
        <family val="2"/>
      </rPr>
      <t>3</t>
    </r>
  </si>
  <si>
    <t>Construction of layers using conventional construction methods:</t>
  </si>
  <si>
    <t>C1.5.4/C5.3.2.1</t>
  </si>
  <si>
    <t>C1.5.4/C5.3.2</t>
  </si>
  <si>
    <t>Roadbed construction and compaction</t>
  </si>
  <si>
    <t>C1.5.4/C5.1.1</t>
  </si>
  <si>
    <t>Compaction of in-situ material to 90 % of MDD</t>
  </si>
  <si>
    <t>C1.5.4/C5.1.1.1</t>
  </si>
  <si>
    <t>(f)</t>
  </si>
  <si>
    <t>g) Gravel wearing course layer (150mm thick) compacted to 95 % of MDD</t>
  </si>
  <si>
    <t>Prov Sum</t>
  </si>
  <si>
    <t>Compliling and implementing M&amp;U plans for the Fill</t>
  </si>
  <si>
    <t>C1.5.12.1</t>
  </si>
  <si>
    <t>Provision of additional traffic accommodation facilities</t>
  </si>
  <si>
    <t>Handling cost, profit and all other charges in respect of item C1.5.12.1</t>
  </si>
  <si>
    <t>Provision of reflective safety vests for visitors</t>
  </si>
  <si>
    <t>C1.5.11.1</t>
  </si>
  <si>
    <t>Maintenance of temporary deviations</t>
  </si>
  <si>
    <t>Grading of temporary deviations and existing roads used as detours</t>
  </si>
  <si>
    <t>Watering of temporary deviations and existing roads used as detours</t>
  </si>
  <si>
    <t>C1.5.5.10</t>
  </si>
  <si>
    <t>C1.5.5</t>
  </si>
  <si>
    <t>C1.5.5.9</t>
  </si>
  <si>
    <t>kl</t>
  </si>
  <si>
    <t>G</t>
  </si>
  <si>
    <t>CHAPTER G</t>
  </si>
  <si>
    <t>SCHEDULE  E: EPWP</t>
  </si>
  <si>
    <t>CHAPTER E</t>
  </si>
  <si>
    <t>PART E</t>
  </si>
  <si>
    <t>E</t>
  </si>
  <si>
    <t>E6.01</t>
  </si>
  <si>
    <t>E6.02</t>
  </si>
  <si>
    <t xml:space="preserve">(a.ii)Handling costs and profit in respect of subitem E6.02(a)(i) above </t>
  </si>
  <si>
    <t>(b.ii) Handling costs and profit in respect of subitem E6.02(b)(i) above</t>
  </si>
  <si>
    <t>(c.ii) Handling costs and profit in respect of subitem E6.02(c)(i) above</t>
  </si>
  <si>
    <t>(d.ii) Handling costs and profit in respect of subitem E6.02(d)(i) above</t>
  </si>
  <si>
    <t>E6.03</t>
  </si>
  <si>
    <t xml:space="preserve">(c) Handling costs and profit in respect of subitems E6.03(a) and (b) above </t>
  </si>
  <si>
    <t xml:space="preserve">(d.ii) Handling costs and profit in respect of subitem E6.03(d)(i) above </t>
  </si>
  <si>
    <t>SCHEDULE E: EPWP</t>
  </si>
  <si>
    <t>F10.03</t>
  </si>
  <si>
    <t>(ii) Handling Cost and profit in respect of subitem F10.03(a)(i)</t>
  </si>
  <si>
    <t>(ii) Handling Cost and profit in respect of subitem F10.03(b)(i)</t>
  </si>
  <si>
    <t>(ii) Handling Cost and profit in respect of subitem F10.03(c)(i) above</t>
  </si>
  <si>
    <t>(ii) Handling Cost and profit in respect of subitem F10.03(e)(i) above</t>
  </si>
  <si>
    <t>G7.01</t>
  </si>
  <si>
    <t>(i) Provision for stipends</t>
  </si>
  <si>
    <t xml:space="preserve">(ii) Provision for additional Costs      </t>
  </si>
  <si>
    <t>(ii) Provisions for mentorship</t>
  </si>
  <si>
    <t>(iii) Provisions for additional Costs</t>
  </si>
  <si>
    <t>(e) Liaison with the Employers project manager and the training service provider</t>
  </si>
  <si>
    <t>CONTRACT SKILLS DEVELOPMENT GOAL (CSDG)</t>
  </si>
  <si>
    <t>(b) Employment of Leaners employed under Method 2:</t>
  </si>
  <si>
    <t xml:space="preserve">(c) Employment of Leaners employed under Method 3   </t>
  </si>
  <si>
    <t>SCHEDULE  G: CONTRACT SKILLS DEVELOPMENT GOAL (CSDG)</t>
  </si>
  <si>
    <t>Hours</t>
  </si>
  <si>
    <t>Prov sum</t>
  </si>
  <si>
    <t xml:space="preserve">Schedule E: Expanded Public Works Programme (EPWP) </t>
  </si>
  <si>
    <t xml:space="preserve">Schedule F: Small Contractor Development </t>
  </si>
  <si>
    <t xml:space="preserve">Schedule G: Contract Skills Development Goal </t>
  </si>
  <si>
    <t>(x) G2 crushed stone base layer (150mm) compacted to 102% of BD</t>
  </si>
  <si>
    <t>(m) Gravel base layer (unstabilised), (150mm thickness G6) compacted to 95% of MDD</t>
  </si>
  <si>
    <t>(b) Lower selected subgrade layer (150mm thickness G9) compacted to 93% MDD</t>
  </si>
  <si>
    <t>(d) Upper selected subgrade layer (150mm thickness G7) compacted to 93% MDD</t>
  </si>
  <si>
    <t>CPG - Included in Part F</t>
  </si>
  <si>
    <r>
      <t>TOTAL CARRIED FORWARD TO TENDER SUMMARY</t>
    </r>
    <r>
      <rPr>
        <sz val="11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</si>
</sst>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R&quot;#,##0.00"/>
    <numFmt numFmtId="166" formatCode="&quot;R&quot;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"/>
      <color rgb="FF000000"/>
      <name val="Arial Narrow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MS Sans Serif"/>
      <family val="2"/>
    </font>
    <font>
      <u/>
      <sz val="10"/>
      <color theme="1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b/>
      <u/>
      <sz val="10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gray0625">
        <bgColor rgb="FFF2F2F2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0" fontId="22" fillId="0" borderId="0"/>
  </cellStyleXfs>
  <cellXfs count="251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18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5" fontId="3" fillId="0" borderId="18" xfId="0" applyNumberFormat="1" applyFont="1" applyBorder="1" applyAlignment="1">
      <alignment horizontal="justify" vertical="center" wrapText="1"/>
    </xf>
    <xf numFmtId="165" fontId="3" fillId="0" borderId="17" xfId="0" applyNumberFormat="1" applyFont="1" applyBorder="1" applyAlignment="1">
      <alignment horizontal="justify" vertical="center" wrapText="1"/>
    </xf>
    <xf numFmtId="165" fontId="4" fillId="0" borderId="18" xfId="0" applyNumberFormat="1" applyFont="1" applyBorder="1" applyAlignment="1">
      <alignment horizontal="justify" vertical="center" wrapText="1"/>
    </xf>
    <xf numFmtId="165" fontId="4" fillId="0" borderId="17" xfId="0" applyNumberFormat="1" applyFont="1" applyBorder="1" applyAlignment="1">
      <alignment horizontal="justify" vertical="center" wrapText="1"/>
    </xf>
    <xf numFmtId="165" fontId="0" fillId="0" borderId="17" xfId="0" applyNumberFormat="1" applyBorder="1" applyAlignment="1">
      <alignment vertical="top" wrapText="1"/>
    </xf>
    <xf numFmtId="165" fontId="0" fillId="0" borderId="20" xfId="0" applyNumberFormat="1" applyBorder="1" applyAlignment="1">
      <alignment vertical="top" wrapText="1"/>
    </xf>
    <xf numFmtId="0" fontId="3" fillId="0" borderId="0" xfId="0" applyFont="1" applyAlignment="1">
      <alignment vertical="center" wrapText="1"/>
    </xf>
    <xf numFmtId="164" fontId="0" fillId="0" borderId="0" xfId="2" applyFont="1"/>
    <xf numFmtId="164" fontId="7" fillId="0" borderId="0" xfId="2" applyFont="1" applyAlignment="1">
      <alignment horizontal="left" vertical="center"/>
    </xf>
    <xf numFmtId="164" fontId="2" fillId="0" borderId="0" xfId="2" applyFont="1" applyAlignment="1">
      <alignment vertical="top"/>
    </xf>
    <xf numFmtId="164" fontId="7" fillId="0" borderId="0" xfId="2" applyFont="1" applyAlignment="1">
      <alignment horizontal="right" vertical="center"/>
    </xf>
    <xf numFmtId="164" fontId="7" fillId="0" borderId="0" xfId="2" applyFont="1" applyBorder="1" applyAlignment="1">
      <alignment vertical="center" wrapText="1"/>
    </xf>
    <xf numFmtId="164" fontId="7" fillId="0" borderId="0" xfId="2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3" fillId="0" borderId="0" xfId="0" applyFont="1"/>
    <xf numFmtId="0" fontId="0" fillId="0" borderId="0" xfId="0" applyAlignment="1">
      <alignment wrapText="1"/>
    </xf>
    <xf numFmtId="0" fontId="14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0" xfId="2" applyFont="1" applyBorder="1" applyAlignment="1">
      <alignment horizontal="right" vertical="center"/>
    </xf>
    <xf numFmtId="166" fontId="15" fillId="0" borderId="0" xfId="6" applyNumberForma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justify" vertical="center" wrapText="1"/>
    </xf>
    <xf numFmtId="44" fontId="0" fillId="0" borderId="0" xfId="5" applyFont="1"/>
    <xf numFmtId="44" fontId="10" fillId="0" borderId="0" xfId="5" applyFont="1" applyBorder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44" fontId="7" fillId="0" borderId="0" xfId="5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right"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10" fontId="8" fillId="0" borderId="5" xfId="0" applyNumberFormat="1" applyFont="1" applyBorder="1" applyAlignment="1">
      <alignment horizontal="right" vertical="center" wrapText="1"/>
    </xf>
    <xf numFmtId="165" fontId="8" fillId="0" borderId="11" xfId="0" applyNumberFormat="1" applyFont="1" applyBorder="1" applyAlignment="1">
      <alignment horizontal="right" vertical="center" wrapText="1"/>
    </xf>
    <xf numFmtId="164" fontId="7" fillId="0" borderId="0" xfId="2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5" fontId="8" fillId="0" borderId="5" xfId="0" applyNumberFormat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5" fontId="8" fillId="0" borderId="7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166" fontId="15" fillId="0" borderId="0" xfId="6" applyNumberFormat="1" applyAlignment="1">
      <alignment vertical="center"/>
    </xf>
    <xf numFmtId="0" fontId="8" fillId="0" borderId="5" xfId="0" applyFont="1" applyBorder="1" applyAlignment="1">
      <alignment horizontal="left" vertical="center" wrapText="1" indent="2"/>
    </xf>
    <xf numFmtId="44" fontId="2" fillId="0" borderId="0" xfId="5" applyFont="1" applyBorder="1" applyAlignment="1">
      <alignment vertical="top"/>
    </xf>
    <xf numFmtId="44" fontId="7" fillId="0" borderId="0" xfId="5" applyFont="1" applyBorder="1" applyAlignment="1">
      <alignment horizontal="right" vertical="center"/>
    </xf>
    <xf numFmtId="44" fontId="7" fillId="0" borderId="0" xfId="5" applyFont="1" applyBorder="1" applyAlignment="1">
      <alignment horizontal="right" vertical="center" wrapText="1"/>
    </xf>
    <xf numFmtId="44" fontId="0" fillId="0" borderId="0" xfId="5" applyFont="1" applyBorder="1" applyAlignment="1">
      <alignment vertical="top" wrapText="1"/>
    </xf>
    <xf numFmtId="44" fontId="7" fillId="0" borderId="0" xfId="5" applyFont="1" applyBorder="1" applyAlignment="1">
      <alignment vertical="center" wrapText="1"/>
    </xf>
    <xf numFmtId="44" fontId="7" fillId="0" borderId="0" xfId="5" applyFont="1" applyBorder="1" applyAlignment="1">
      <alignment horizontal="left" vertical="center" wrapText="1"/>
    </xf>
    <xf numFmtId="0" fontId="7" fillId="0" borderId="0" xfId="5" applyNumberFormat="1" applyFont="1" applyBorder="1" applyAlignment="1">
      <alignment vertical="center" wrapText="1"/>
    </xf>
    <xf numFmtId="44" fontId="7" fillId="0" borderId="0" xfId="5" applyFont="1" applyBorder="1" applyAlignment="1">
      <alignment vertical="center"/>
    </xf>
    <xf numFmtId="3" fontId="7" fillId="0" borderId="0" xfId="0" applyNumberFormat="1" applyFont="1" applyAlignment="1">
      <alignment vertical="center" wrapText="1"/>
    </xf>
    <xf numFmtId="165" fontId="11" fillId="0" borderId="7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165" fontId="11" fillId="0" borderId="12" xfId="0" applyNumberFormat="1" applyFont="1" applyBorder="1" applyAlignment="1">
      <alignment horizontal="right" vertical="center"/>
    </xf>
    <xf numFmtId="43" fontId="7" fillId="0" borderId="0" xfId="4" applyFont="1" applyAlignment="1">
      <alignment horizontal="right" vertical="center"/>
    </xf>
    <xf numFmtId="43" fontId="7" fillId="0" borderId="0" xfId="4" applyFont="1" applyBorder="1" applyAlignment="1">
      <alignment vertical="center" wrapText="1"/>
    </xf>
    <xf numFmtId="43" fontId="2" fillId="0" borderId="0" xfId="4" applyFont="1" applyAlignment="1">
      <alignment vertical="top"/>
    </xf>
    <xf numFmtId="0" fontId="6" fillId="0" borderId="0" xfId="0" applyFont="1" applyAlignment="1">
      <alignment vertical="center"/>
    </xf>
    <xf numFmtId="165" fontId="0" fillId="0" borderId="0" xfId="0" applyNumberFormat="1"/>
    <xf numFmtId="0" fontId="7" fillId="0" borderId="3" xfId="0" applyFont="1" applyBorder="1" applyAlignment="1">
      <alignment horizontal="justify" vertical="center" wrapText="1"/>
    </xf>
    <xf numFmtId="0" fontId="18" fillId="0" borderId="4" xfId="0" applyFont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165" fontId="18" fillId="3" borderId="5" xfId="0" applyNumberFormat="1" applyFont="1" applyFill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164" fontId="7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7" fillId="0" borderId="0" xfId="4" applyFont="1" applyAlignment="1">
      <alignment horizontal="center" vertical="center"/>
    </xf>
    <xf numFmtId="165" fontId="8" fillId="0" borderId="0" xfId="0" applyNumberFormat="1" applyFont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165" fontId="18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vertical="top"/>
    </xf>
    <xf numFmtId="0" fontId="17" fillId="0" borderId="5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 wrapText="1"/>
    </xf>
    <xf numFmtId="165" fontId="17" fillId="0" borderId="5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165" fontId="17" fillId="3" borderId="5" xfId="0" applyNumberFormat="1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top" wrapText="1"/>
    </xf>
    <xf numFmtId="0" fontId="19" fillId="0" borderId="0" xfId="0" applyFont="1"/>
    <xf numFmtId="0" fontId="20" fillId="0" borderId="0" xfId="0" applyFont="1" applyAlignment="1">
      <alignment vertical="top"/>
    </xf>
    <xf numFmtId="164" fontId="19" fillId="0" borderId="0" xfId="2" applyFont="1"/>
    <xf numFmtId="164" fontId="20" fillId="0" borderId="0" xfId="2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164" fontId="17" fillId="0" borderId="0" xfId="2" applyFont="1" applyAlignment="1">
      <alignment horizontal="right" vertical="center"/>
    </xf>
    <xf numFmtId="0" fontId="22" fillId="0" borderId="0" xfId="0" applyFont="1" applyAlignment="1">
      <alignment horizontal="justify" vertical="center" wrapText="1"/>
    </xf>
    <xf numFmtId="0" fontId="20" fillId="0" borderId="0" xfId="0" applyFont="1" applyAlignment="1">
      <alignment vertical="top" wrapText="1"/>
    </xf>
    <xf numFmtId="164" fontId="17" fillId="0" borderId="0" xfId="2" applyFont="1" applyBorder="1" applyAlignment="1">
      <alignment horizontal="right" vertical="center"/>
    </xf>
    <xf numFmtId="165" fontId="17" fillId="0" borderId="2" xfId="0" applyNumberFormat="1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49" fontId="22" fillId="0" borderId="1" xfId="10" applyNumberFormat="1" applyBorder="1" applyAlignment="1">
      <alignment horizontal="right" vertical="center" wrapText="1"/>
    </xf>
    <xf numFmtId="49" fontId="22" fillId="0" borderId="4" xfId="10" applyNumberFormat="1" applyBorder="1" applyAlignment="1">
      <alignment horizontal="right" vertical="center" wrapText="1"/>
    </xf>
    <xf numFmtId="0" fontId="8" fillId="3" borderId="6" xfId="0" applyFont="1" applyFill="1" applyBorder="1" applyAlignment="1">
      <alignment vertical="center" wrapText="1"/>
    </xf>
    <xf numFmtId="0" fontId="22" fillId="0" borderId="0" xfId="10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22" fillId="0" borderId="4" xfId="10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8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8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7" fillId="0" borderId="4" xfId="0" applyFont="1" applyBorder="1" applyAlignment="1">
      <alignment horizontal="right" vertical="center" wrapText="1"/>
    </xf>
    <xf numFmtId="9" fontId="8" fillId="0" borderId="4" xfId="1" applyFont="1" applyBorder="1" applyAlignment="1">
      <alignment vertical="center" wrapText="1"/>
    </xf>
    <xf numFmtId="49" fontId="17" fillId="0" borderId="4" xfId="10" applyNumberFormat="1" applyFont="1" applyBorder="1" applyAlignment="1">
      <alignment horizontal="right" vertical="center" wrapText="1"/>
    </xf>
    <xf numFmtId="0" fontId="17" fillId="0" borderId="0" xfId="10" applyFont="1" applyAlignment="1">
      <alignment horizontal="left" vertical="center" wrapText="1"/>
    </xf>
    <xf numFmtId="0" fontId="17" fillId="0" borderId="4" xfId="10" applyFont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49" fontId="17" fillId="0" borderId="23" xfId="10" applyNumberFormat="1" applyFont="1" applyBorder="1" applyAlignment="1">
      <alignment horizontal="right" vertical="center" wrapText="1"/>
    </xf>
    <xf numFmtId="0" fontId="17" fillId="0" borderId="1" xfId="10" applyFont="1" applyBorder="1" applyAlignment="1">
      <alignment horizontal="center" vertical="center" wrapText="1"/>
    </xf>
    <xf numFmtId="49" fontId="17" fillId="0" borderId="24" xfId="10" applyNumberFormat="1" applyFont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0" fontId="17" fillId="0" borderId="4" xfId="0" applyFont="1" applyBorder="1" applyAlignment="1">
      <alignment horizontal="center" wrapText="1"/>
    </xf>
    <xf numFmtId="0" fontId="23" fillId="0" borderId="4" xfId="0" applyFont="1" applyBorder="1"/>
    <xf numFmtId="165" fontId="8" fillId="3" borderId="5" xfId="0" applyNumberFormat="1" applyFont="1" applyFill="1" applyBorder="1" applyAlignment="1">
      <alignment horizontal="right" vertical="center" wrapText="1"/>
    </xf>
    <xf numFmtId="165" fontId="17" fillId="0" borderId="5" xfId="0" applyNumberFormat="1" applyFont="1" applyBorder="1" applyAlignment="1">
      <alignment horizontal="right" wrapText="1"/>
    </xf>
    <xf numFmtId="165" fontId="8" fillId="3" borderId="5" xfId="0" applyNumberFormat="1" applyFont="1" applyFill="1" applyBorder="1" applyAlignment="1">
      <alignment horizontal="right" wrapText="1"/>
    </xf>
    <xf numFmtId="165" fontId="8" fillId="0" borderId="5" xfId="0" applyNumberFormat="1" applyFont="1" applyBorder="1" applyAlignment="1">
      <alignment horizontal="right" wrapText="1"/>
    </xf>
    <xf numFmtId="164" fontId="8" fillId="0" borderId="5" xfId="2" applyFont="1" applyBorder="1" applyAlignment="1">
      <alignment vertical="center" wrapText="1"/>
    </xf>
    <xf numFmtId="9" fontId="8" fillId="0" borderId="5" xfId="0" applyNumberFormat="1" applyFont="1" applyBorder="1" applyAlignment="1">
      <alignment horizontal="right" vertical="center" wrapText="1"/>
    </xf>
    <xf numFmtId="9" fontId="8" fillId="0" borderId="5" xfId="1" applyFont="1" applyBorder="1" applyAlignment="1">
      <alignment horizontal="right" vertical="center" wrapText="1"/>
    </xf>
    <xf numFmtId="165" fontId="0" fillId="0" borderId="0" xfId="0" applyNumberFormat="1" applyAlignment="1">
      <alignment horizontal="center" vertical="center"/>
    </xf>
    <xf numFmtId="9" fontId="17" fillId="0" borderId="5" xfId="1" applyFont="1" applyBorder="1" applyAlignment="1">
      <alignment horizontal="right" vertical="center" wrapText="1"/>
    </xf>
    <xf numFmtId="9" fontId="17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right" vertical="center" wrapText="1"/>
    </xf>
    <xf numFmtId="1" fontId="17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vertical="center" wrapText="1"/>
    </xf>
    <xf numFmtId="49" fontId="17" fillId="0" borderId="4" xfId="10" applyNumberFormat="1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2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165" fontId="11" fillId="2" borderId="7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horizontal="center" vertical="center" wrapText="1"/>
    </xf>
    <xf numFmtId="165" fontId="25" fillId="3" borderId="5" xfId="0" applyNumberFormat="1" applyFont="1" applyFill="1" applyBorder="1" applyAlignment="1">
      <alignment vertical="center" wrapText="1"/>
    </xf>
    <xf numFmtId="0" fontId="26" fillId="0" borderId="0" xfId="0" applyFont="1"/>
    <xf numFmtId="165" fontId="26" fillId="0" borderId="0" xfId="0" applyNumberFormat="1" applyFont="1"/>
    <xf numFmtId="0" fontId="27" fillId="0" borderId="0" xfId="0" applyFont="1" applyAlignment="1">
      <alignment vertical="top"/>
    </xf>
    <xf numFmtId="10" fontId="0" fillId="0" borderId="0" xfId="1" applyNumberFormat="1" applyFont="1"/>
    <xf numFmtId="0" fontId="8" fillId="0" borderId="2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5" fontId="17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2">
    <cellStyle name="Comma" xfId="2" builtinId="3"/>
    <cellStyle name="Comma 2" xfId="4" xr:uid="{00000000-0005-0000-0000-000001000000}"/>
    <cellStyle name="Comma 2 2" xfId="8" xr:uid="{00000000-0005-0000-0000-000002000000}"/>
    <cellStyle name="Currency" xfId="5" builtinId="4"/>
    <cellStyle name="Currency 2" xfId="3" xr:uid="{00000000-0005-0000-0000-000004000000}"/>
    <cellStyle name="Currency 2 2" xfId="7" xr:uid="{00000000-0005-0000-0000-000005000000}"/>
    <cellStyle name="Currency 3" xfId="9" xr:uid="{00000000-0005-0000-0000-000006000000}"/>
    <cellStyle name="Normal" xfId="0" builtinId="0"/>
    <cellStyle name="Normal 13" xfId="10" xr:uid="{00000000-0005-0000-0000-000008000000}"/>
    <cellStyle name="Normal 2 2" xfId="11" xr:uid="{560D72C0-C45F-4E4B-8D88-9AA1D99665B9}"/>
    <cellStyle name="Normal_colto" xfId="6" xr:uid="{00000000-0005-0000-0000-000009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735"/>
  <sheetViews>
    <sheetView view="pageBreakPreview" topLeftCell="A679" zoomScaleNormal="90" zoomScaleSheetLayoutView="100" workbookViewId="0">
      <selection activeCell="F689" sqref="F689"/>
    </sheetView>
  </sheetViews>
  <sheetFormatPr defaultRowHeight="14.5" x14ac:dyDescent="0.35"/>
  <cols>
    <col min="1" max="1" width="11.453125" customWidth="1"/>
    <col min="2" max="2" width="53.26953125" customWidth="1"/>
    <col min="3" max="3" width="5.7265625" style="171" customWidth="1"/>
    <col min="4" max="4" width="8.26953125" bestFit="1" customWidth="1"/>
    <col min="5" max="5" width="11.453125" bestFit="1" customWidth="1"/>
    <col min="6" max="6" width="10.6328125" bestFit="1" customWidth="1"/>
    <col min="7" max="7" width="14.6328125" style="36" bestFit="1" customWidth="1"/>
    <col min="8" max="8" width="13.81640625" bestFit="1" customWidth="1"/>
    <col min="9" max="9" width="15.08984375" customWidth="1"/>
    <col min="10" max="10" width="4.453125" customWidth="1"/>
    <col min="11" max="11" width="3.81640625" customWidth="1"/>
    <col min="15" max="15" width="12.1796875" customWidth="1"/>
  </cols>
  <sheetData>
    <row r="2" spans="1:8" x14ac:dyDescent="0.35">
      <c r="A2" s="227" t="s">
        <v>359</v>
      </c>
      <c r="B2" s="227"/>
      <c r="C2" s="227"/>
      <c r="D2" s="227"/>
      <c r="E2" s="2"/>
      <c r="F2" s="2"/>
      <c r="G2" s="38"/>
      <c r="H2" s="234"/>
    </row>
    <row r="3" spans="1:8" x14ac:dyDescent="0.35">
      <c r="A3" s="227" t="s">
        <v>271</v>
      </c>
      <c r="B3" s="227"/>
      <c r="C3" s="227"/>
      <c r="D3" s="227"/>
      <c r="E3" s="2"/>
      <c r="F3" s="2"/>
      <c r="G3" s="38"/>
      <c r="H3" s="234"/>
    </row>
    <row r="4" spans="1:8" x14ac:dyDescent="0.35">
      <c r="A4" s="2"/>
      <c r="B4" s="5"/>
      <c r="C4" s="166"/>
      <c r="D4" s="234"/>
      <c r="E4" s="234"/>
      <c r="F4" s="2"/>
      <c r="G4" s="37" t="s">
        <v>272</v>
      </c>
      <c r="H4" s="2"/>
    </row>
    <row r="5" spans="1:8" ht="15" thickBot="1" x14ac:dyDescent="0.4">
      <c r="A5" s="2"/>
      <c r="B5" s="5"/>
      <c r="C5" s="166"/>
      <c r="D5" s="234"/>
      <c r="E5" s="234"/>
      <c r="F5" s="2"/>
      <c r="G5" s="38"/>
      <c r="H5" s="2"/>
    </row>
    <row r="6" spans="1:8" x14ac:dyDescent="0.35">
      <c r="A6" s="228" t="s">
        <v>40</v>
      </c>
      <c r="B6" s="228" t="s">
        <v>41</v>
      </c>
      <c r="C6" s="228" t="s">
        <v>1</v>
      </c>
      <c r="D6" s="228" t="s">
        <v>42</v>
      </c>
      <c r="E6" s="228" t="s">
        <v>43</v>
      </c>
      <c r="F6" s="230" t="s">
        <v>44</v>
      </c>
      <c r="G6" s="65" t="s">
        <v>45</v>
      </c>
      <c r="H6" s="2"/>
    </row>
    <row r="7" spans="1:8" ht="15" thickBot="1" x14ac:dyDescent="0.4">
      <c r="A7" s="229"/>
      <c r="B7" s="229"/>
      <c r="C7" s="229"/>
      <c r="D7" s="229"/>
      <c r="E7" s="229"/>
      <c r="F7" s="231"/>
      <c r="G7" s="66" t="s">
        <v>46</v>
      </c>
      <c r="H7" s="2"/>
    </row>
    <row r="8" spans="1:8" x14ac:dyDescent="0.35">
      <c r="A8" s="130" t="s">
        <v>273</v>
      </c>
      <c r="B8" s="128" t="s">
        <v>203</v>
      </c>
      <c r="C8" s="7"/>
      <c r="D8" s="7"/>
      <c r="E8" s="7"/>
      <c r="F8" s="68"/>
      <c r="G8" s="68"/>
      <c r="H8" s="2"/>
    </row>
    <row r="9" spans="1:8" x14ac:dyDescent="0.35">
      <c r="A9" s="106"/>
      <c r="B9" s="106"/>
      <c r="C9" s="167"/>
      <c r="D9" s="106"/>
      <c r="E9" s="106"/>
      <c r="F9" s="106"/>
      <c r="G9" s="106"/>
      <c r="H9" s="2"/>
    </row>
    <row r="10" spans="1:8" x14ac:dyDescent="0.35">
      <c r="A10" s="110" t="s">
        <v>204</v>
      </c>
      <c r="B10" s="109" t="s">
        <v>205</v>
      </c>
      <c r="C10" s="122"/>
      <c r="D10" s="122" t="s">
        <v>51</v>
      </c>
      <c r="E10" s="125">
        <v>12</v>
      </c>
      <c r="F10" s="124"/>
      <c r="G10" s="124">
        <f>F10*E10</f>
        <v>0</v>
      </c>
      <c r="H10" s="2"/>
    </row>
    <row r="11" spans="1:8" x14ac:dyDescent="0.35">
      <c r="A11" s="106"/>
      <c r="B11" s="106"/>
      <c r="C11" s="167"/>
      <c r="D11" s="106"/>
      <c r="E11" s="106"/>
      <c r="F11" s="106"/>
      <c r="G11" s="106"/>
      <c r="H11" s="2"/>
    </row>
    <row r="12" spans="1:8" x14ac:dyDescent="0.35">
      <c r="A12" s="110" t="s">
        <v>94</v>
      </c>
      <c r="B12" s="109" t="s">
        <v>52</v>
      </c>
      <c r="C12" s="122"/>
      <c r="D12" s="122"/>
      <c r="E12" s="125"/>
      <c r="F12" s="124"/>
      <c r="G12" s="124"/>
      <c r="H12" s="2"/>
    </row>
    <row r="13" spans="1:8" x14ac:dyDescent="0.35">
      <c r="A13" s="127"/>
      <c r="B13" s="123"/>
      <c r="C13" s="162"/>
      <c r="D13" s="123"/>
      <c r="E13" s="123"/>
      <c r="F13" s="123"/>
      <c r="G13" s="123"/>
      <c r="H13" s="2"/>
    </row>
    <row r="14" spans="1:8" ht="52" x14ac:dyDescent="0.35">
      <c r="A14" s="110" t="s">
        <v>206</v>
      </c>
      <c r="B14" s="109" t="s">
        <v>207</v>
      </c>
      <c r="C14" s="122"/>
      <c r="D14" s="122" t="s">
        <v>3</v>
      </c>
      <c r="E14" s="125">
        <v>1</v>
      </c>
      <c r="F14" s="124"/>
      <c r="G14" s="124">
        <f>F14*E14</f>
        <v>0</v>
      </c>
      <c r="H14" s="2"/>
    </row>
    <row r="15" spans="1:8" x14ac:dyDescent="0.35">
      <c r="A15" s="127"/>
      <c r="B15" s="123"/>
      <c r="C15" s="162"/>
      <c r="D15" s="123"/>
      <c r="E15" s="123"/>
      <c r="F15" s="123"/>
      <c r="G15" s="123"/>
      <c r="H15" s="2"/>
    </row>
    <row r="16" spans="1:8" ht="52" x14ac:dyDescent="0.35">
      <c r="A16" s="110" t="s">
        <v>208</v>
      </c>
      <c r="B16" s="109" t="s">
        <v>53</v>
      </c>
      <c r="C16" s="122"/>
      <c r="D16" s="122" t="s">
        <v>51</v>
      </c>
      <c r="E16" s="125">
        <v>12</v>
      </c>
      <c r="F16" s="124"/>
      <c r="G16" s="124">
        <f>F16*E16</f>
        <v>0</v>
      </c>
      <c r="H16" s="2"/>
    </row>
    <row r="17" spans="1:8" x14ac:dyDescent="0.35">
      <c r="A17" s="127"/>
      <c r="B17" s="123"/>
      <c r="C17" s="162"/>
      <c r="D17" s="123"/>
      <c r="E17" s="123"/>
      <c r="F17" s="123"/>
      <c r="G17" s="123"/>
      <c r="H17" s="2"/>
    </row>
    <row r="18" spans="1:8" x14ac:dyDescent="0.35">
      <c r="A18" s="67" t="s">
        <v>361</v>
      </c>
      <c r="B18" s="109" t="s">
        <v>362</v>
      </c>
      <c r="C18" s="109"/>
      <c r="D18" s="122" t="s">
        <v>363</v>
      </c>
      <c r="E18" s="124">
        <v>350000</v>
      </c>
      <c r="F18" s="203">
        <v>1</v>
      </c>
      <c r="G18" s="124">
        <f>F18*E18</f>
        <v>350000</v>
      </c>
      <c r="H18" s="2"/>
    </row>
    <row r="19" spans="1:8" x14ac:dyDescent="0.35">
      <c r="A19" s="106"/>
      <c r="B19" s="107"/>
      <c r="C19" s="107"/>
      <c r="D19" s="107"/>
      <c r="E19" s="107"/>
      <c r="F19" s="107"/>
      <c r="G19" s="107"/>
      <c r="H19" s="2"/>
    </row>
    <row r="20" spans="1:8" x14ac:dyDescent="0.35">
      <c r="A20" s="67"/>
      <c r="B20" s="109" t="s">
        <v>364</v>
      </c>
      <c r="C20" s="109"/>
      <c r="D20" s="122" t="s">
        <v>2</v>
      </c>
      <c r="E20" s="124">
        <f>G18</f>
        <v>350000</v>
      </c>
      <c r="F20" s="201"/>
      <c r="G20" s="124">
        <f>F20*E20</f>
        <v>0</v>
      </c>
      <c r="H20" s="2"/>
    </row>
    <row r="21" spans="1:8" ht="15" thickBot="1" x14ac:dyDescent="0.4">
      <c r="A21" s="127"/>
      <c r="B21" s="123"/>
      <c r="C21" s="162"/>
      <c r="D21" s="123"/>
      <c r="E21" s="123"/>
      <c r="F21" s="123"/>
      <c r="G21" s="123"/>
      <c r="H21" s="2"/>
    </row>
    <row r="22" spans="1:8" ht="15" thickBot="1" x14ac:dyDescent="0.4">
      <c r="A22" s="223" t="s">
        <v>48</v>
      </c>
      <c r="B22" s="224"/>
      <c r="C22" s="224"/>
      <c r="D22" s="224"/>
      <c r="E22" s="224"/>
      <c r="F22" s="225"/>
      <c r="G22" s="75">
        <f>SUM(G10:G21)</f>
        <v>350000</v>
      </c>
      <c r="H22" s="2"/>
    </row>
    <row r="23" spans="1:8" x14ac:dyDescent="0.35">
      <c r="A23" s="77"/>
      <c r="B23" s="77"/>
      <c r="C23" s="112"/>
      <c r="D23" s="77"/>
      <c r="E23" s="77"/>
      <c r="F23" s="77"/>
      <c r="G23" s="115"/>
      <c r="H23" s="2"/>
    </row>
    <row r="24" spans="1:8" x14ac:dyDescent="0.35">
      <c r="A24" s="227" t="str">
        <f>A2</f>
        <v>THE UPGRADE OF DISTRICT ROAD D365 (KM 2,291 TO KM 5,731) IN THE DURBAN REGION</v>
      </c>
      <c r="B24" s="227"/>
      <c r="C24" s="227"/>
      <c r="D24" s="227"/>
      <c r="E24" s="2"/>
      <c r="F24" s="2"/>
      <c r="G24" s="2"/>
      <c r="H24" s="2"/>
    </row>
    <row r="25" spans="1:8" x14ac:dyDescent="0.35">
      <c r="A25" s="227" t="s">
        <v>271</v>
      </c>
      <c r="B25" s="227"/>
      <c r="C25" s="165"/>
      <c r="D25" s="2"/>
      <c r="E25" s="2"/>
      <c r="F25" s="2"/>
      <c r="G25" s="2"/>
      <c r="H25" s="2"/>
    </row>
    <row r="26" spans="1:8" x14ac:dyDescent="0.35">
      <c r="A26" s="2"/>
      <c r="B26" s="5"/>
      <c r="C26" s="166"/>
      <c r="D26" s="2"/>
      <c r="E26" s="2"/>
      <c r="F26" s="2"/>
      <c r="G26" s="42" t="s">
        <v>272</v>
      </c>
      <c r="H26" s="2"/>
    </row>
    <row r="27" spans="1:8" ht="15" thickBot="1" x14ac:dyDescent="0.4">
      <c r="A27" s="2"/>
      <c r="B27" s="133"/>
      <c r="C27" s="166"/>
      <c r="D27" s="2"/>
      <c r="E27" s="2"/>
      <c r="F27" s="2"/>
      <c r="G27" s="2"/>
      <c r="H27" s="2"/>
    </row>
    <row r="28" spans="1:8" x14ac:dyDescent="0.35">
      <c r="A28" s="228" t="s">
        <v>40</v>
      </c>
      <c r="B28" s="228" t="s">
        <v>41</v>
      </c>
      <c r="C28" s="228" t="s">
        <v>1</v>
      </c>
      <c r="D28" s="228" t="s">
        <v>42</v>
      </c>
      <c r="E28" s="228" t="s">
        <v>43</v>
      </c>
      <c r="F28" s="230" t="s">
        <v>44</v>
      </c>
      <c r="G28" s="65" t="s">
        <v>45</v>
      </c>
      <c r="H28" s="2"/>
    </row>
    <row r="29" spans="1:8" ht="15" thickBot="1" x14ac:dyDescent="0.4">
      <c r="A29" s="229"/>
      <c r="B29" s="229"/>
      <c r="C29" s="229"/>
      <c r="D29" s="229"/>
      <c r="E29" s="229"/>
      <c r="F29" s="231"/>
      <c r="G29" s="66" t="s">
        <v>46</v>
      </c>
      <c r="H29" s="2"/>
    </row>
    <row r="30" spans="1:8" x14ac:dyDescent="0.35">
      <c r="A30" s="110" t="s">
        <v>216</v>
      </c>
      <c r="B30" s="44" t="s">
        <v>15</v>
      </c>
      <c r="C30" s="7"/>
      <c r="D30" s="7"/>
      <c r="E30" s="73"/>
      <c r="F30" s="69"/>
      <c r="G30" s="69"/>
      <c r="H30" s="2"/>
    </row>
    <row r="31" spans="1:8" x14ac:dyDescent="0.35">
      <c r="A31" s="70"/>
      <c r="B31" s="71"/>
      <c r="C31" s="161"/>
      <c r="D31" s="71"/>
      <c r="E31" s="71"/>
      <c r="F31" s="72"/>
      <c r="G31" s="72"/>
      <c r="H31" s="2"/>
    </row>
    <row r="32" spans="1:8" x14ac:dyDescent="0.35">
      <c r="A32" s="110" t="s">
        <v>217</v>
      </c>
      <c r="B32" s="109" t="s">
        <v>218</v>
      </c>
      <c r="C32" s="122"/>
      <c r="D32" s="44"/>
      <c r="E32" s="44"/>
      <c r="F32" s="78"/>
      <c r="G32" s="78"/>
      <c r="H32" s="2"/>
    </row>
    <row r="33" spans="1:8" x14ac:dyDescent="0.35">
      <c r="A33" s="70"/>
      <c r="B33" s="71"/>
      <c r="C33" s="161"/>
      <c r="D33" s="71"/>
      <c r="E33" s="71"/>
      <c r="F33" s="72"/>
      <c r="G33" s="72"/>
      <c r="H33" s="2"/>
    </row>
    <row r="34" spans="1:8" x14ac:dyDescent="0.35">
      <c r="A34" s="67"/>
      <c r="B34" s="44" t="s">
        <v>219</v>
      </c>
      <c r="C34" s="7"/>
      <c r="D34" s="7" t="s">
        <v>16</v>
      </c>
      <c r="E34" s="73">
        <v>450</v>
      </c>
      <c r="F34" s="69"/>
      <c r="G34" s="69">
        <f>F34*E34</f>
        <v>0</v>
      </c>
      <c r="H34" s="2"/>
    </row>
    <row r="35" spans="1:8" x14ac:dyDescent="0.35">
      <c r="A35" s="70"/>
      <c r="B35" s="71"/>
      <c r="C35" s="161"/>
      <c r="D35" s="71"/>
      <c r="E35" s="71"/>
      <c r="F35" s="72"/>
      <c r="G35" s="72"/>
      <c r="H35" s="2"/>
    </row>
    <row r="36" spans="1:8" x14ac:dyDescent="0.35">
      <c r="A36" s="67"/>
      <c r="B36" s="44" t="s">
        <v>220</v>
      </c>
      <c r="C36" s="7"/>
      <c r="D36" s="7" t="s">
        <v>16</v>
      </c>
      <c r="E36" s="73">
        <v>120</v>
      </c>
      <c r="F36" s="69"/>
      <c r="G36" s="69">
        <f>F36*E36</f>
        <v>0</v>
      </c>
      <c r="H36" s="2"/>
    </row>
    <row r="37" spans="1:8" x14ac:dyDescent="0.35">
      <c r="A37" s="70"/>
      <c r="B37" s="71"/>
      <c r="C37" s="161"/>
      <c r="D37" s="71"/>
      <c r="E37" s="71"/>
      <c r="F37" s="72"/>
      <c r="G37" s="72"/>
      <c r="H37" s="2"/>
    </row>
    <row r="38" spans="1:8" x14ac:dyDescent="0.35">
      <c r="A38" s="110"/>
      <c r="B38" s="44" t="s">
        <v>221</v>
      </c>
      <c r="C38" s="7"/>
      <c r="D38" s="7" t="s">
        <v>16</v>
      </c>
      <c r="E38" s="73">
        <v>120</v>
      </c>
      <c r="F38" s="69"/>
      <c r="G38" s="69">
        <f>F38*E38</f>
        <v>0</v>
      </c>
      <c r="H38" s="2"/>
    </row>
    <row r="39" spans="1:8" x14ac:dyDescent="0.35">
      <c r="A39" s="70"/>
      <c r="B39" s="71"/>
      <c r="C39" s="161"/>
      <c r="D39" s="71"/>
      <c r="E39" s="71"/>
      <c r="F39" s="72"/>
      <c r="G39" s="72"/>
      <c r="H39" s="2"/>
    </row>
    <row r="40" spans="1:8" x14ac:dyDescent="0.35">
      <c r="A40" s="110" t="s">
        <v>222</v>
      </c>
      <c r="B40" s="44" t="s">
        <v>60</v>
      </c>
      <c r="C40" s="7"/>
      <c r="D40" s="7"/>
      <c r="E40" s="73"/>
      <c r="F40" s="69"/>
      <c r="G40" s="69"/>
      <c r="H40" s="2"/>
    </row>
    <row r="41" spans="1:8" x14ac:dyDescent="0.35">
      <c r="A41" s="70"/>
      <c r="B41" s="71"/>
      <c r="C41" s="161"/>
      <c r="D41" s="71"/>
      <c r="E41" s="71"/>
      <c r="F41" s="72"/>
      <c r="G41" s="72"/>
      <c r="H41" s="2"/>
    </row>
    <row r="42" spans="1:8" x14ac:dyDescent="0.35">
      <c r="A42" s="67"/>
      <c r="B42" s="44" t="s">
        <v>223</v>
      </c>
      <c r="C42" s="7"/>
      <c r="D42" s="7" t="s">
        <v>16</v>
      </c>
      <c r="E42" s="73">
        <v>120</v>
      </c>
      <c r="F42" s="69"/>
      <c r="G42" s="69">
        <f>F42*E42</f>
        <v>0</v>
      </c>
      <c r="H42" s="2"/>
    </row>
    <row r="43" spans="1:8" x14ac:dyDescent="0.35">
      <c r="A43" s="70"/>
      <c r="B43" s="71"/>
      <c r="C43" s="161"/>
      <c r="D43" s="71"/>
      <c r="E43" s="71"/>
      <c r="F43" s="72"/>
      <c r="G43" s="72"/>
      <c r="H43" s="2"/>
    </row>
    <row r="44" spans="1:8" x14ac:dyDescent="0.35">
      <c r="A44" s="67"/>
      <c r="B44" s="44" t="s">
        <v>224</v>
      </c>
      <c r="C44" s="7"/>
      <c r="D44" s="7" t="s">
        <v>16</v>
      </c>
      <c r="E44" s="73">
        <v>120</v>
      </c>
      <c r="F44" s="69"/>
      <c r="G44" s="69">
        <f>F44*E44</f>
        <v>0</v>
      </c>
      <c r="H44" s="2"/>
    </row>
    <row r="45" spans="1:8" x14ac:dyDescent="0.35">
      <c r="A45" s="70"/>
      <c r="B45" s="71"/>
      <c r="C45" s="161"/>
      <c r="D45" s="71"/>
      <c r="E45" s="71"/>
      <c r="F45" s="72"/>
      <c r="G45" s="72"/>
      <c r="H45" s="2"/>
    </row>
    <row r="46" spans="1:8" x14ac:dyDescent="0.35">
      <c r="A46" s="67"/>
      <c r="B46" s="109" t="s">
        <v>225</v>
      </c>
      <c r="C46" s="122"/>
      <c r="D46" s="7"/>
      <c r="E46" s="73"/>
      <c r="F46" s="69"/>
      <c r="G46" s="69"/>
      <c r="H46" s="2"/>
    </row>
    <row r="47" spans="1:8" x14ac:dyDescent="0.35">
      <c r="A47" s="70"/>
      <c r="B47" s="71"/>
      <c r="C47" s="161"/>
      <c r="D47" s="71"/>
      <c r="E47" s="71"/>
      <c r="F47" s="72"/>
      <c r="G47" s="72"/>
      <c r="H47" s="2"/>
    </row>
    <row r="48" spans="1:8" x14ac:dyDescent="0.35">
      <c r="A48" s="67"/>
      <c r="B48" s="44" t="s">
        <v>61</v>
      </c>
      <c r="C48" s="7"/>
      <c r="D48" s="7" t="s">
        <v>16</v>
      </c>
      <c r="E48" s="73">
        <v>120</v>
      </c>
      <c r="F48" s="69"/>
      <c r="G48" s="69">
        <f>F48*E48</f>
        <v>0</v>
      </c>
      <c r="H48" s="2"/>
    </row>
    <row r="49" spans="1:8" x14ac:dyDescent="0.35">
      <c r="A49" s="70"/>
      <c r="B49" s="71"/>
      <c r="C49" s="161"/>
      <c r="D49" s="71"/>
      <c r="E49" s="71"/>
      <c r="F49" s="72"/>
      <c r="G49" s="72"/>
      <c r="H49" s="2"/>
    </row>
    <row r="50" spans="1:8" x14ac:dyDescent="0.35">
      <c r="A50" s="67"/>
      <c r="B50" s="44" t="s">
        <v>226</v>
      </c>
      <c r="C50" s="7"/>
      <c r="D50" s="7" t="s">
        <v>16</v>
      </c>
      <c r="E50" s="73">
        <v>240</v>
      </c>
      <c r="F50" s="69"/>
      <c r="G50" s="69">
        <f>F50*E50</f>
        <v>0</v>
      </c>
      <c r="H50" s="2"/>
    </row>
    <row r="51" spans="1:8" x14ac:dyDescent="0.35">
      <c r="A51" s="70"/>
      <c r="B51" s="71"/>
      <c r="C51" s="161"/>
      <c r="D51" s="71"/>
      <c r="E51" s="71"/>
      <c r="F51" s="72"/>
      <c r="G51" s="72"/>
      <c r="H51" s="2"/>
    </row>
    <row r="52" spans="1:8" x14ac:dyDescent="0.35">
      <c r="A52" s="110" t="s">
        <v>228</v>
      </c>
      <c r="B52" s="109" t="s">
        <v>227</v>
      </c>
      <c r="C52" s="122"/>
      <c r="D52" s="7"/>
      <c r="E52" s="73"/>
      <c r="F52" s="69"/>
      <c r="G52" s="69"/>
      <c r="H52" s="2"/>
    </row>
    <row r="53" spans="1:8" x14ac:dyDescent="0.35">
      <c r="A53" s="70"/>
      <c r="B53" s="71"/>
      <c r="C53" s="161"/>
      <c r="D53" s="71"/>
      <c r="E53" s="71"/>
      <c r="F53" s="72"/>
      <c r="G53" s="72"/>
      <c r="H53" s="2"/>
    </row>
    <row r="54" spans="1:8" x14ac:dyDescent="0.35">
      <c r="A54" s="67"/>
      <c r="B54" s="109" t="s">
        <v>229</v>
      </c>
      <c r="C54" s="122"/>
      <c r="D54" s="7" t="s">
        <v>16</v>
      </c>
      <c r="E54" s="73">
        <v>240</v>
      </c>
      <c r="F54" s="69"/>
      <c r="G54" s="69">
        <f>F54*E54</f>
        <v>0</v>
      </c>
      <c r="H54" s="2"/>
    </row>
    <row r="55" spans="1:8" x14ac:dyDescent="0.35">
      <c r="A55" s="70"/>
      <c r="B55" s="71"/>
      <c r="C55" s="161"/>
      <c r="D55" s="71"/>
      <c r="E55" s="71"/>
      <c r="F55" s="72"/>
      <c r="G55" s="72"/>
      <c r="H55" s="2"/>
    </row>
    <row r="56" spans="1:8" x14ac:dyDescent="0.35">
      <c r="A56" s="67"/>
      <c r="B56" s="109" t="s">
        <v>230</v>
      </c>
      <c r="C56" s="122"/>
      <c r="D56" s="7"/>
      <c r="E56" s="73"/>
      <c r="F56" s="69"/>
      <c r="G56" s="69"/>
      <c r="H56" s="2"/>
    </row>
    <row r="57" spans="1:8" x14ac:dyDescent="0.35">
      <c r="A57" s="70"/>
      <c r="B57" s="71"/>
      <c r="C57" s="161"/>
      <c r="D57" s="71"/>
      <c r="E57" s="71"/>
      <c r="F57" s="72"/>
      <c r="G57" s="72"/>
      <c r="H57" s="2"/>
    </row>
    <row r="58" spans="1:8" x14ac:dyDescent="0.35">
      <c r="A58" s="67"/>
      <c r="B58" s="44" t="s">
        <v>231</v>
      </c>
      <c r="C58" s="7"/>
      <c r="D58" s="7" t="s">
        <v>16</v>
      </c>
      <c r="E58" s="73">
        <v>120</v>
      </c>
      <c r="F58" s="69"/>
      <c r="G58" s="69">
        <f>F58*E58</f>
        <v>0</v>
      </c>
      <c r="H58" s="2"/>
    </row>
    <row r="59" spans="1:8" ht="15" thickBot="1" x14ac:dyDescent="0.4">
      <c r="A59" s="70"/>
      <c r="B59" s="71"/>
      <c r="C59" s="161"/>
      <c r="D59" s="71"/>
      <c r="E59" s="71"/>
      <c r="F59" s="72"/>
      <c r="G59" s="72"/>
      <c r="H59" s="2"/>
    </row>
    <row r="60" spans="1:8" ht="15" thickBot="1" x14ac:dyDescent="0.4">
      <c r="A60" s="223" t="s">
        <v>48</v>
      </c>
      <c r="B60" s="224"/>
      <c r="C60" s="224"/>
      <c r="D60" s="224"/>
      <c r="E60" s="224"/>
      <c r="F60" s="225"/>
      <c r="G60" s="75">
        <f>SUM(G33:G59)</f>
        <v>0</v>
      </c>
      <c r="H60" s="2"/>
    </row>
    <row r="61" spans="1:8" x14ac:dyDescent="0.35">
      <c r="A61" s="77"/>
      <c r="B61" s="77"/>
      <c r="C61" s="112"/>
      <c r="D61" s="77"/>
      <c r="E61" s="77"/>
      <c r="F61" s="77"/>
      <c r="G61" s="115"/>
      <c r="H61" s="2"/>
    </row>
    <row r="62" spans="1:8" x14ac:dyDescent="0.35">
      <c r="A62" s="227" t="str">
        <f>A24</f>
        <v>THE UPGRADE OF DISTRICT ROAD D365 (KM 2,291 TO KM 5,731) IN THE DURBAN REGION</v>
      </c>
      <c r="B62" s="227"/>
      <c r="C62" s="227"/>
      <c r="D62" s="227"/>
      <c r="E62" s="2"/>
      <c r="F62" s="2"/>
      <c r="G62" s="38"/>
      <c r="H62" s="2"/>
    </row>
    <row r="63" spans="1:8" x14ac:dyDescent="0.35">
      <c r="A63" s="227" t="s">
        <v>271</v>
      </c>
      <c r="B63" s="227"/>
      <c r="C63" s="165"/>
      <c r="D63" s="2"/>
      <c r="E63" s="2"/>
      <c r="F63" s="2"/>
      <c r="G63" s="38"/>
      <c r="H63" s="2"/>
    </row>
    <row r="64" spans="1:8" x14ac:dyDescent="0.35">
      <c r="A64" s="2"/>
      <c r="B64" s="5"/>
      <c r="C64" s="166"/>
      <c r="D64" s="2"/>
      <c r="E64" s="2"/>
      <c r="F64" s="52"/>
      <c r="G64" s="111" t="s">
        <v>275</v>
      </c>
      <c r="H64" s="2"/>
    </row>
    <row r="65" spans="1:8" ht="15" thickBot="1" x14ac:dyDescent="0.4">
      <c r="A65" s="2"/>
      <c r="B65" s="5"/>
      <c r="C65" s="166"/>
      <c r="D65" s="2"/>
      <c r="E65" s="2"/>
      <c r="F65" s="2"/>
      <c r="G65" s="38"/>
      <c r="H65" s="2"/>
    </row>
    <row r="66" spans="1:8" x14ac:dyDescent="0.35">
      <c r="A66" s="228" t="s">
        <v>40</v>
      </c>
      <c r="B66" s="228" t="s">
        <v>41</v>
      </c>
      <c r="C66" s="228" t="s">
        <v>1</v>
      </c>
      <c r="D66" s="228" t="s">
        <v>42</v>
      </c>
      <c r="E66" s="228" t="s">
        <v>43</v>
      </c>
      <c r="F66" s="230" t="s">
        <v>44</v>
      </c>
      <c r="G66" s="65" t="s">
        <v>45</v>
      </c>
      <c r="H66" s="2"/>
    </row>
    <row r="67" spans="1:8" ht="15" thickBot="1" x14ac:dyDescent="0.4">
      <c r="A67" s="229"/>
      <c r="B67" s="229"/>
      <c r="C67" s="229"/>
      <c r="D67" s="229"/>
      <c r="E67" s="229"/>
      <c r="F67" s="231"/>
      <c r="G67" s="66" t="s">
        <v>46</v>
      </c>
      <c r="H67" s="2"/>
    </row>
    <row r="68" spans="1:8" ht="25.5" customHeight="1" x14ac:dyDescent="0.35">
      <c r="A68" s="67" t="s">
        <v>274</v>
      </c>
      <c r="B68" s="44" t="s">
        <v>49</v>
      </c>
      <c r="C68" s="7"/>
      <c r="D68" s="7"/>
      <c r="E68" s="73"/>
      <c r="F68" s="69"/>
      <c r="G68" s="69"/>
      <c r="H68" s="2"/>
    </row>
    <row r="69" spans="1:8" s="219" customFormat="1" ht="12" x14ac:dyDescent="0.3">
      <c r="A69" s="215"/>
      <c r="B69" s="216"/>
      <c r="C69" s="217"/>
      <c r="D69" s="216"/>
      <c r="E69" s="216"/>
      <c r="F69" s="218"/>
      <c r="G69" s="218"/>
      <c r="H69" s="221"/>
    </row>
    <row r="70" spans="1:8" x14ac:dyDescent="0.35">
      <c r="A70" s="67" t="s">
        <v>89</v>
      </c>
      <c r="B70" s="44" t="s">
        <v>50</v>
      </c>
      <c r="C70" s="7"/>
      <c r="D70" s="7"/>
      <c r="E70" s="73"/>
      <c r="F70" s="69"/>
      <c r="G70" s="69"/>
      <c r="H70" s="2"/>
    </row>
    <row r="71" spans="1:8" s="219" customFormat="1" ht="12" x14ac:dyDescent="0.3">
      <c r="A71" s="215"/>
      <c r="B71" s="216"/>
      <c r="C71" s="217"/>
      <c r="D71" s="216"/>
      <c r="E71" s="216"/>
      <c r="F71" s="218"/>
      <c r="G71" s="218"/>
      <c r="H71" s="221"/>
    </row>
    <row r="72" spans="1:8" x14ac:dyDescent="0.35">
      <c r="A72" s="67" t="s">
        <v>90</v>
      </c>
      <c r="B72" s="44" t="s">
        <v>91</v>
      </c>
      <c r="C72" s="7"/>
      <c r="D72" s="7" t="s">
        <v>3</v>
      </c>
      <c r="E72" s="73">
        <v>1</v>
      </c>
      <c r="F72" s="69"/>
      <c r="G72" s="69">
        <f>F72*E72</f>
        <v>0</v>
      </c>
      <c r="H72" s="2"/>
    </row>
    <row r="73" spans="1:8" s="219" customFormat="1" ht="12" x14ac:dyDescent="0.3">
      <c r="A73" s="215"/>
      <c r="B73" s="216"/>
      <c r="C73" s="217"/>
      <c r="D73" s="216"/>
      <c r="E73" s="216"/>
      <c r="F73" s="216"/>
      <c r="G73" s="218"/>
      <c r="H73" s="221"/>
    </row>
    <row r="74" spans="1:8" x14ac:dyDescent="0.35">
      <c r="A74" s="67" t="s">
        <v>92</v>
      </c>
      <c r="B74" s="44" t="s">
        <v>93</v>
      </c>
      <c r="C74" s="7"/>
      <c r="D74" s="7" t="s">
        <v>51</v>
      </c>
      <c r="E74" s="73">
        <v>12</v>
      </c>
      <c r="F74" s="69"/>
      <c r="G74" s="69">
        <f>F74*E74</f>
        <v>0</v>
      </c>
      <c r="H74" s="2"/>
    </row>
    <row r="75" spans="1:8" s="219" customFormat="1" ht="12" x14ac:dyDescent="0.3">
      <c r="A75" s="215"/>
      <c r="B75" s="216"/>
      <c r="C75" s="217"/>
      <c r="D75" s="216"/>
      <c r="E75" s="216"/>
      <c r="F75" s="216"/>
      <c r="G75" s="218"/>
      <c r="H75" s="221"/>
    </row>
    <row r="76" spans="1:8" ht="15" x14ac:dyDescent="0.35">
      <c r="A76" s="67" t="s">
        <v>95</v>
      </c>
      <c r="B76" s="44" t="s">
        <v>54</v>
      </c>
      <c r="C76" s="7"/>
      <c r="D76" s="7" t="s">
        <v>400</v>
      </c>
      <c r="E76" s="73">
        <v>24</v>
      </c>
      <c r="F76" s="69"/>
      <c r="G76" s="69">
        <f>F76*E76</f>
        <v>0</v>
      </c>
      <c r="H76" s="2"/>
    </row>
    <row r="77" spans="1:8" s="219" customFormat="1" ht="12.5" thickBot="1" x14ac:dyDescent="0.35">
      <c r="A77" s="215"/>
      <c r="B77" s="216"/>
      <c r="C77" s="217"/>
      <c r="D77" s="216"/>
      <c r="E77" s="216"/>
      <c r="F77" s="216"/>
      <c r="G77" s="218"/>
      <c r="H77" s="221"/>
    </row>
    <row r="78" spans="1:8" ht="15" thickBot="1" x14ac:dyDescent="0.4">
      <c r="A78" s="223" t="s">
        <v>48</v>
      </c>
      <c r="B78" s="224"/>
      <c r="C78" s="224"/>
      <c r="D78" s="224"/>
      <c r="E78" s="224"/>
      <c r="F78" s="225"/>
      <c r="G78" s="75">
        <f>SUM(G72:G77)</f>
        <v>0</v>
      </c>
      <c r="H78" s="2"/>
    </row>
    <row r="79" spans="1:8" x14ac:dyDescent="0.35">
      <c r="A79" s="77"/>
      <c r="B79" s="77"/>
      <c r="C79" s="112"/>
      <c r="D79" s="77"/>
      <c r="E79" s="77"/>
      <c r="F79" s="77"/>
      <c r="G79" s="115"/>
      <c r="H79" s="2"/>
    </row>
    <row r="80" spans="1:8" x14ac:dyDescent="0.35">
      <c r="A80" s="227" t="str">
        <f>A62</f>
        <v>THE UPGRADE OF DISTRICT ROAD D365 (KM 2,291 TO KM 5,731) IN THE DURBAN REGION</v>
      </c>
      <c r="B80" s="227"/>
      <c r="C80" s="227"/>
      <c r="D80" s="227"/>
      <c r="E80" s="2"/>
      <c r="F80" s="2"/>
      <c r="G80" s="38"/>
      <c r="H80" s="2"/>
    </row>
    <row r="81" spans="1:9" x14ac:dyDescent="0.35">
      <c r="A81" s="227" t="s">
        <v>271</v>
      </c>
      <c r="B81" s="227"/>
      <c r="C81" s="165"/>
      <c r="D81" s="2"/>
      <c r="E81" s="2"/>
      <c r="F81" s="2"/>
      <c r="G81" s="38"/>
      <c r="H81" s="2"/>
    </row>
    <row r="82" spans="1:9" x14ac:dyDescent="0.35">
      <c r="A82" s="2"/>
      <c r="B82" s="5"/>
      <c r="C82" s="166"/>
      <c r="D82" s="2"/>
      <c r="E82" s="2"/>
      <c r="F82" s="2"/>
      <c r="G82" s="39" t="s">
        <v>276</v>
      </c>
      <c r="H82" s="2"/>
    </row>
    <row r="83" spans="1:9" ht="15" thickBot="1" x14ac:dyDescent="0.4">
      <c r="A83" s="2"/>
      <c r="B83" s="5"/>
      <c r="C83" s="166"/>
      <c r="D83" s="2"/>
      <c r="E83" s="2"/>
      <c r="F83" s="2"/>
      <c r="G83" s="38"/>
      <c r="H83" s="2"/>
    </row>
    <row r="84" spans="1:9" x14ac:dyDescent="0.35">
      <c r="A84" s="228" t="s">
        <v>40</v>
      </c>
      <c r="B84" s="228" t="s">
        <v>41</v>
      </c>
      <c r="C84" s="228" t="s">
        <v>1</v>
      </c>
      <c r="D84" s="228" t="s">
        <v>42</v>
      </c>
      <c r="E84" s="228" t="s">
        <v>43</v>
      </c>
      <c r="F84" s="230" t="s">
        <v>44</v>
      </c>
      <c r="G84" s="65" t="s">
        <v>45</v>
      </c>
      <c r="H84" s="2"/>
    </row>
    <row r="85" spans="1:9" ht="15" thickBot="1" x14ac:dyDescent="0.4">
      <c r="A85" s="229"/>
      <c r="B85" s="229"/>
      <c r="C85" s="229"/>
      <c r="D85" s="229"/>
      <c r="E85" s="229"/>
      <c r="F85" s="231"/>
      <c r="G85" s="66" t="s">
        <v>46</v>
      </c>
      <c r="H85" s="2"/>
    </row>
    <row r="86" spans="1:9" x14ac:dyDescent="0.35">
      <c r="A86" s="67" t="s">
        <v>277</v>
      </c>
      <c r="B86" s="79" t="s">
        <v>96</v>
      </c>
      <c r="C86" s="169"/>
      <c r="D86" s="7"/>
      <c r="E86" s="73"/>
      <c r="F86" s="69"/>
      <c r="G86" s="69"/>
      <c r="H86" s="2"/>
    </row>
    <row r="87" spans="1:9" s="219" customFormat="1" ht="12" x14ac:dyDescent="0.3">
      <c r="A87" s="215"/>
      <c r="B87" s="216"/>
      <c r="C87" s="217"/>
      <c r="D87" s="216"/>
      <c r="E87" s="216"/>
      <c r="F87" s="218"/>
      <c r="G87" s="218"/>
      <c r="H87" s="221"/>
    </row>
    <row r="88" spans="1:9" x14ac:dyDescent="0.35">
      <c r="A88" s="67" t="s">
        <v>97</v>
      </c>
      <c r="B88" s="44" t="s">
        <v>98</v>
      </c>
      <c r="C88" s="7"/>
      <c r="D88" s="7"/>
      <c r="E88" s="73"/>
      <c r="F88" s="69"/>
      <c r="G88" s="69"/>
      <c r="H88" s="2"/>
    </row>
    <row r="89" spans="1:9" s="219" customFormat="1" ht="12" x14ac:dyDescent="0.3">
      <c r="A89" s="215"/>
      <c r="B89" s="216"/>
      <c r="C89" s="217"/>
      <c r="D89" s="216"/>
      <c r="E89" s="216"/>
      <c r="F89" s="218"/>
      <c r="G89" s="218"/>
      <c r="H89" s="221"/>
    </row>
    <row r="90" spans="1:9" x14ac:dyDescent="0.35">
      <c r="A90" s="67" t="s">
        <v>117</v>
      </c>
      <c r="B90" s="44" t="s">
        <v>99</v>
      </c>
      <c r="C90" s="7"/>
      <c r="D90" s="7" t="s">
        <v>5</v>
      </c>
      <c r="E90" s="73">
        <v>90</v>
      </c>
      <c r="F90" s="69"/>
      <c r="G90" s="69">
        <f>F90*E90</f>
        <v>0</v>
      </c>
      <c r="H90" s="2"/>
    </row>
    <row r="91" spans="1:9" s="219" customFormat="1" ht="12" x14ac:dyDescent="0.3">
      <c r="A91" s="215"/>
      <c r="B91" s="216"/>
      <c r="C91" s="217"/>
      <c r="D91" s="216"/>
      <c r="E91" s="216"/>
      <c r="F91" s="218"/>
      <c r="G91" s="218"/>
      <c r="H91" s="221"/>
    </row>
    <row r="92" spans="1:9" x14ac:dyDescent="0.35">
      <c r="A92" s="67" t="s">
        <v>385</v>
      </c>
      <c r="B92" s="44" t="s">
        <v>386</v>
      </c>
      <c r="C92" s="7"/>
      <c r="D92" s="7" t="s">
        <v>435</v>
      </c>
      <c r="E92" s="196">
        <v>5000000</v>
      </c>
      <c r="F92" s="204">
        <v>1</v>
      </c>
      <c r="G92" s="78">
        <f>F92*E92</f>
        <v>5000000</v>
      </c>
      <c r="H92" s="2"/>
    </row>
    <row r="93" spans="1:9" s="219" customFormat="1" ht="12" x14ac:dyDescent="0.3">
      <c r="A93" s="215"/>
      <c r="B93" s="216"/>
      <c r="C93" s="217"/>
      <c r="D93" s="216"/>
      <c r="E93" s="216"/>
      <c r="F93" s="218"/>
      <c r="G93" s="218"/>
      <c r="H93" s="221"/>
    </row>
    <row r="94" spans="1:9" x14ac:dyDescent="0.35">
      <c r="A94" s="67" t="s">
        <v>118</v>
      </c>
      <c r="B94" s="44" t="s">
        <v>100</v>
      </c>
      <c r="C94" s="7"/>
      <c r="D94" s="7" t="s">
        <v>5</v>
      </c>
      <c r="E94" s="73">
        <v>25</v>
      </c>
      <c r="F94" s="69"/>
      <c r="G94" s="69">
        <f>F94*E94</f>
        <v>0</v>
      </c>
      <c r="H94" s="2"/>
    </row>
    <row r="95" spans="1:9" s="219" customFormat="1" ht="12" x14ac:dyDescent="0.3">
      <c r="A95" s="215"/>
      <c r="B95" s="216"/>
      <c r="C95" s="217"/>
      <c r="D95" s="216"/>
      <c r="E95" s="216"/>
      <c r="F95" s="218"/>
      <c r="G95" s="218"/>
      <c r="H95" s="221"/>
    </row>
    <row r="96" spans="1:9" x14ac:dyDescent="0.35">
      <c r="A96" s="67" t="s">
        <v>119</v>
      </c>
      <c r="B96" s="44" t="s">
        <v>101</v>
      </c>
      <c r="C96" s="7"/>
      <c r="D96" s="7" t="s">
        <v>5</v>
      </c>
      <c r="E96" s="73">
        <v>25</v>
      </c>
      <c r="F96" s="69"/>
      <c r="G96" s="69">
        <f>F96*E96</f>
        <v>0</v>
      </c>
      <c r="H96" s="2"/>
      <c r="I96" s="103"/>
    </row>
    <row r="97" spans="1:9" s="219" customFormat="1" ht="12" x14ac:dyDescent="0.3">
      <c r="A97" s="215"/>
      <c r="B97" s="216"/>
      <c r="C97" s="217"/>
      <c r="D97" s="216"/>
      <c r="E97" s="216"/>
      <c r="F97" s="218"/>
      <c r="G97" s="218"/>
      <c r="H97" s="221"/>
      <c r="I97" s="220"/>
    </row>
    <row r="98" spans="1:9" x14ac:dyDescent="0.35">
      <c r="A98" s="67" t="s">
        <v>120</v>
      </c>
      <c r="B98" s="44" t="s">
        <v>104</v>
      </c>
      <c r="C98" s="7"/>
      <c r="D98" s="7" t="s">
        <v>4</v>
      </c>
      <c r="E98" s="73">
        <v>4</v>
      </c>
      <c r="F98" s="69"/>
      <c r="G98" s="69">
        <f>E98*F98</f>
        <v>0</v>
      </c>
      <c r="H98" s="2"/>
      <c r="I98" s="103"/>
    </row>
    <row r="99" spans="1:9" s="219" customFormat="1" ht="12" x14ac:dyDescent="0.3">
      <c r="A99" s="215"/>
      <c r="B99" s="216"/>
      <c r="C99" s="217"/>
      <c r="D99" s="216"/>
      <c r="E99" s="216"/>
      <c r="F99" s="218"/>
      <c r="G99" s="218"/>
      <c r="H99" s="221"/>
      <c r="I99" s="220"/>
    </row>
    <row r="100" spans="1:9" x14ac:dyDescent="0.35">
      <c r="A100" s="67" t="s">
        <v>121</v>
      </c>
      <c r="B100" s="44" t="s">
        <v>102</v>
      </c>
      <c r="C100" s="7"/>
      <c r="D100" s="7" t="s">
        <v>5</v>
      </c>
      <c r="E100" s="73">
        <v>6</v>
      </c>
      <c r="F100" s="69"/>
      <c r="G100" s="69">
        <f>F100*E100</f>
        <v>0</v>
      </c>
      <c r="H100" s="2"/>
      <c r="I100" s="103"/>
    </row>
    <row r="101" spans="1:9" s="219" customFormat="1" ht="12" x14ac:dyDescent="0.3">
      <c r="A101" s="215"/>
      <c r="B101" s="216"/>
      <c r="C101" s="217"/>
      <c r="D101" s="216"/>
      <c r="E101" s="216"/>
      <c r="F101" s="218"/>
      <c r="G101" s="218"/>
      <c r="H101" s="221"/>
      <c r="I101" s="220"/>
    </row>
    <row r="102" spans="1:9" x14ac:dyDescent="0.35">
      <c r="A102" s="67" t="s">
        <v>403</v>
      </c>
      <c r="B102" s="44" t="s">
        <v>402</v>
      </c>
      <c r="C102" s="7"/>
      <c r="D102" s="7" t="s">
        <v>435</v>
      </c>
      <c r="E102" s="69">
        <v>260000</v>
      </c>
      <c r="F102" s="202">
        <v>1</v>
      </c>
      <c r="G102" s="69">
        <f>F102*E102</f>
        <v>260000</v>
      </c>
      <c r="H102" s="2"/>
      <c r="I102" s="103"/>
    </row>
    <row r="103" spans="1:9" s="219" customFormat="1" ht="12" x14ac:dyDescent="0.3">
      <c r="A103" s="215"/>
      <c r="B103" s="216"/>
      <c r="C103" s="217"/>
      <c r="D103" s="216"/>
      <c r="E103" s="216"/>
      <c r="F103" s="218"/>
      <c r="G103" s="218"/>
      <c r="H103" s="221"/>
      <c r="I103" s="220"/>
    </row>
    <row r="104" spans="1:9" ht="26" x14ac:dyDescent="0.35">
      <c r="A104" s="67" t="s">
        <v>404</v>
      </c>
      <c r="B104" s="44" t="s">
        <v>405</v>
      </c>
      <c r="C104" s="7"/>
      <c r="D104" s="7" t="s">
        <v>2</v>
      </c>
      <c r="E104" s="69">
        <f>G102</f>
        <v>260000</v>
      </c>
      <c r="F104" s="197"/>
      <c r="G104" s="69">
        <f t="shared" ref="G104" si="0">F104*E104</f>
        <v>0</v>
      </c>
      <c r="H104" s="2"/>
      <c r="I104" s="103"/>
    </row>
    <row r="105" spans="1:9" s="219" customFormat="1" ht="12" x14ac:dyDescent="0.3">
      <c r="A105" s="215"/>
      <c r="B105" s="216"/>
      <c r="C105" s="217"/>
      <c r="D105" s="216"/>
      <c r="E105" s="216"/>
      <c r="F105" s="218"/>
      <c r="G105" s="218"/>
      <c r="H105" s="221"/>
      <c r="I105" s="220"/>
    </row>
    <row r="106" spans="1:9" x14ac:dyDescent="0.35">
      <c r="A106" s="67" t="s">
        <v>122</v>
      </c>
      <c r="B106" s="44" t="s">
        <v>103</v>
      </c>
      <c r="C106" s="7"/>
      <c r="D106" s="7"/>
      <c r="E106" s="73"/>
      <c r="F106" s="69"/>
      <c r="G106" s="69"/>
      <c r="H106" s="2"/>
      <c r="I106" s="103"/>
    </row>
    <row r="107" spans="1:9" s="219" customFormat="1" ht="12" x14ac:dyDescent="0.3">
      <c r="A107" s="215"/>
      <c r="B107" s="216"/>
      <c r="C107" s="217"/>
      <c r="D107" s="216"/>
      <c r="E107" s="216"/>
      <c r="F107" s="218"/>
      <c r="G107" s="218"/>
      <c r="H107" s="221"/>
      <c r="I107" s="220"/>
    </row>
    <row r="108" spans="1:9" x14ac:dyDescent="0.35">
      <c r="A108" s="67" t="s">
        <v>123</v>
      </c>
      <c r="B108" s="44" t="s">
        <v>105</v>
      </c>
      <c r="C108" s="7"/>
      <c r="D108" s="7" t="s">
        <v>4</v>
      </c>
      <c r="E108" s="73">
        <v>24</v>
      </c>
      <c r="F108" s="69"/>
      <c r="G108" s="69">
        <f>F108*E108</f>
        <v>0</v>
      </c>
      <c r="H108" s="2"/>
      <c r="I108" s="103"/>
    </row>
    <row r="109" spans="1:9" s="219" customFormat="1" ht="12" x14ac:dyDescent="0.3">
      <c r="A109" s="215"/>
      <c r="B109" s="216"/>
      <c r="C109" s="217"/>
      <c r="D109" s="216"/>
      <c r="E109" s="216"/>
      <c r="F109" s="218"/>
      <c r="G109" s="218"/>
      <c r="H109" s="221"/>
      <c r="I109" s="220"/>
    </row>
    <row r="110" spans="1:9" x14ac:dyDescent="0.35">
      <c r="A110" s="67" t="s">
        <v>124</v>
      </c>
      <c r="B110" s="44" t="s">
        <v>106</v>
      </c>
      <c r="C110" s="7"/>
      <c r="D110" s="7" t="s">
        <v>4</v>
      </c>
      <c r="E110" s="73">
        <v>2</v>
      </c>
      <c r="F110" s="69"/>
      <c r="G110" s="69">
        <f>F110*E110</f>
        <v>0</v>
      </c>
      <c r="H110" s="2"/>
      <c r="I110" s="103"/>
    </row>
    <row r="111" spans="1:9" s="219" customFormat="1" ht="12" x14ac:dyDescent="0.3">
      <c r="A111" s="215"/>
      <c r="B111" s="216"/>
      <c r="C111" s="217"/>
      <c r="D111" s="216"/>
      <c r="E111" s="216"/>
      <c r="F111" s="218"/>
      <c r="G111" s="218"/>
      <c r="H111" s="221"/>
      <c r="I111" s="220"/>
    </row>
    <row r="112" spans="1:9" x14ac:dyDescent="0.35">
      <c r="A112" s="67" t="s">
        <v>125</v>
      </c>
      <c r="B112" s="44" t="s">
        <v>107</v>
      </c>
      <c r="C112" s="7"/>
      <c r="D112" s="7" t="s">
        <v>4</v>
      </c>
      <c r="E112" s="73">
        <v>3</v>
      </c>
      <c r="F112" s="69"/>
      <c r="G112" s="69">
        <f>F112*E112</f>
        <v>0</v>
      </c>
      <c r="H112" s="2"/>
      <c r="I112" s="103"/>
    </row>
    <row r="113" spans="1:9" s="219" customFormat="1" ht="12" x14ac:dyDescent="0.3">
      <c r="A113" s="215"/>
      <c r="B113" s="216"/>
      <c r="C113" s="217"/>
      <c r="D113" s="216"/>
      <c r="E113" s="216"/>
      <c r="F113" s="218"/>
      <c r="G113" s="218"/>
      <c r="H113" s="221"/>
      <c r="I113" s="220"/>
    </row>
    <row r="114" spans="1:9" x14ac:dyDescent="0.35">
      <c r="A114" s="67" t="s">
        <v>126</v>
      </c>
      <c r="B114" s="44" t="s">
        <v>108</v>
      </c>
      <c r="C114" s="7"/>
      <c r="D114" s="7" t="s">
        <v>4</v>
      </c>
      <c r="E114" s="73">
        <v>1</v>
      </c>
      <c r="F114" s="69"/>
      <c r="G114" s="69">
        <f>F114*E114</f>
        <v>0</v>
      </c>
      <c r="H114" s="2"/>
      <c r="I114" s="103"/>
    </row>
    <row r="115" spans="1:9" s="219" customFormat="1" ht="12" x14ac:dyDescent="0.3">
      <c r="A115" s="215"/>
      <c r="B115" s="216"/>
      <c r="C115" s="217"/>
      <c r="D115" s="216"/>
      <c r="E115" s="216"/>
      <c r="F115" s="218"/>
      <c r="G115" s="218"/>
      <c r="H115" s="221"/>
      <c r="I115" s="220"/>
    </row>
    <row r="116" spans="1:9" x14ac:dyDescent="0.35">
      <c r="A116" s="67" t="s">
        <v>127</v>
      </c>
      <c r="B116" s="44" t="s">
        <v>109</v>
      </c>
      <c r="C116" s="7"/>
      <c r="D116" s="7" t="s">
        <v>4</v>
      </c>
      <c r="E116" s="73">
        <v>1</v>
      </c>
      <c r="F116" s="69"/>
      <c r="G116" s="69">
        <f t="shared" ref="G116" si="1">F116*E116</f>
        <v>0</v>
      </c>
      <c r="H116" s="2"/>
      <c r="I116" s="103"/>
    </row>
    <row r="117" spans="1:9" s="219" customFormat="1" ht="12" x14ac:dyDescent="0.3">
      <c r="A117" s="215"/>
      <c r="B117" s="216"/>
      <c r="C117" s="217"/>
      <c r="D117" s="216"/>
      <c r="E117" s="216"/>
      <c r="F117" s="218"/>
      <c r="G117" s="218"/>
      <c r="H117" s="221"/>
      <c r="I117" s="220"/>
    </row>
    <row r="118" spans="1:9" x14ac:dyDescent="0.35">
      <c r="A118" s="67" t="s">
        <v>128</v>
      </c>
      <c r="B118" s="44" t="s">
        <v>110</v>
      </c>
      <c r="C118" s="7"/>
      <c r="D118" s="7" t="s">
        <v>4</v>
      </c>
      <c r="E118" s="73">
        <v>3</v>
      </c>
      <c r="F118" s="69"/>
      <c r="G118" s="69">
        <f>F118*E118</f>
        <v>0</v>
      </c>
      <c r="H118" s="2"/>
      <c r="I118" s="103"/>
    </row>
    <row r="119" spans="1:9" s="219" customFormat="1" ht="12" x14ac:dyDescent="0.3">
      <c r="A119" s="215"/>
      <c r="B119" s="216"/>
      <c r="C119" s="217"/>
      <c r="D119" s="216"/>
      <c r="E119" s="216"/>
      <c r="F119" s="218"/>
      <c r="G119" s="218"/>
      <c r="H119" s="221"/>
      <c r="I119" s="220"/>
    </row>
    <row r="120" spans="1:9" x14ac:dyDescent="0.35">
      <c r="A120" s="67" t="s">
        <v>129</v>
      </c>
      <c r="B120" s="44" t="s">
        <v>111</v>
      </c>
      <c r="C120" s="7"/>
      <c r="D120" s="7" t="s">
        <v>4</v>
      </c>
      <c r="E120" s="73">
        <v>6</v>
      </c>
      <c r="F120" s="69"/>
      <c r="G120" s="69">
        <f t="shared" ref="G120" si="2">F120*E120</f>
        <v>0</v>
      </c>
      <c r="H120" s="2"/>
      <c r="I120" s="103"/>
    </row>
    <row r="121" spans="1:9" s="219" customFormat="1" ht="12" x14ac:dyDescent="0.3">
      <c r="A121" s="215"/>
      <c r="B121" s="216"/>
      <c r="C121" s="217"/>
      <c r="D121" s="216"/>
      <c r="E121" s="216"/>
      <c r="F121" s="218"/>
      <c r="G121" s="218"/>
      <c r="H121" s="221"/>
      <c r="I121" s="220"/>
    </row>
    <row r="122" spans="1:9" x14ac:dyDescent="0.35">
      <c r="A122" s="67" t="s">
        <v>130</v>
      </c>
      <c r="B122" s="44" t="s">
        <v>112</v>
      </c>
      <c r="C122" s="7"/>
      <c r="D122" s="7" t="s">
        <v>4</v>
      </c>
      <c r="E122" s="73">
        <v>6</v>
      </c>
      <c r="F122" s="69"/>
      <c r="G122" s="69">
        <f t="shared" ref="G122" si="3">F122*E122</f>
        <v>0</v>
      </c>
      <c r="H122" s="2"/>
      <c r="I122" s="103"/>
    </row>
    <row r="123" spans="1:9" s="219" customFormat="1" ht="12" x14ac:dyDescent="0.3">
      <c r="A123" s="215"/>
      <c r="B123" s="216"/>
      <c r="C123" s="217"/>
      <c r="D123" s="216"/>
      <c r="E123" s="216"/>
      <c r="F123" s="218"/>
      <c r="G123" s="218"/>
      <c r="H123" s="221"/>
      <c r="I123" s="220"/>
    </row>
    <row r="124" spans="1:9" x14ac:dyDescent="0.35">
      <c r="A124" s="67" t="s">
        <v>131</v>
      </c>
      <c r="B124" s="44" t="s">
        <v>113</v>
      </c>
      <c r="C124" s="7"/>
      <c r="D124" s="7" t="s">
        <v>4</v>
      </c>
      <c r="E124" s="73">
        <v>3</v>
      </c>
      <c r="F124" s="69"/>
      <c r="G124" s="69">
        <f t="shared" ref="G124" si="4">F124*E124</f>
        <v>0</v>
      </c>
      <c r="H124" s="2"/>
      <c r="I124" s="103"/>
    </row>
    <row r="125" spans="1:9" s="219" customFormat="1" ht="12" x14ac:dyDescent="0.3">
      <c r="A125" s="215"/>
      <c r="B125" s="216"/>
      <c r="C125" s="217"/>
      <c r="D125" s="216"/>
      <c r="E125" s="216"/>
      <c r="F125" s="218"/>
      <c r="G125" s="218"/>
      <c r="H125" s="221"/>
      <c r="I125" s="220"/>
    </row>
    <row r="126" spans="1:9" ht="15" customHeight="1" x14ac:dyDescent="0.35">
      <c r="A126" s="237" t="s">
        <v>132</v>
      </c>
      <c r="B126" s="237" t="s">
        <v>114</v>
      </c>
      <c r="C126" s="236"/>
      <c r="D126" s="236" t="s">
        <v>4</v>
      </c>
      <c r="E126" s="232">
        <v>4</v>
      </c>
      <c r="F126" s="233"/>
      <c r="G126" s="233">
        <f>F126*E126</f>
        <v>0</v>
      </c>
      <c r="H126" s="2"/>
      <c r="I126" s="103"/>
    </row>
    <row r="127" spans="1:9" x14ac:dyDescent="0.35">
      <c r="A127" s="237"/>
      <c r="B127" s="237"/>
      <c r="C127" s="236"/>
      <c r="D127" s="236"/>
      <c r="E127" s="232"/>
      <c r="F127" s="233"/>
      <c r="G127" s="233"/>
      <c r="H127" s="2"/>
      <c r="I127" s="103"/>
    </row>
    <row r="128" spans="1:9" s="219" customFormat="1" ht="12.5" thickBot="1" x14ac:dyDescent="0.35">
      <c r="A128" s="215"/>
      <c r="B128" s="216"/>
      <c r="C128" s="217"/>
      <c r="D128" s="216"/>
      <c r="E128" s="216"/>
      <c r="F128" s="218"/>
      <c r="G128" s="218"/>
      <c r="H128" s="221"/>
      <c r="I128" s="220"/>
    </row>
    <row r="129" spans="1:9" ht="15.75" customHeight="1" thickBot="1" x14ac:dyDescent="0.4">
      <c r="A129" s="223" t="s">
        <v>55</v>
      </c>
      <c r="B129" s="224"/>
      <c r="C129" s="224"/>
      <c r="D129" s="224"/>
      <c r="E129" s="224"/>
      <c r="F129" s="225"/>
      <c r="G129" s="75">
        <f>SUM(G88:G128)</f>
        <v>5260000</v>
      </c>
      <c r="H129" s="2"/>
      <c r="I129" s="103"/>
    </row>
    <row r="130" spans="1:9" ht="15.75" customHeight="1" x14ac:dyDescent="0.35">
      <c r="A130" s="77"/>
      <c r="B130" s="77"/>
      <c r="C130" s="112"/>
      <c r="D130" s="77"/>
      <c r="E130" s="77"/>
      <c r="F130" s="77"/>
      <c r="G130" s="115"/>
      <c r="H130" s="2"/>
      <c r="I130" s="103"/>
    </row>
    <row r="131" spans="1:9" x14ac:dyDescent="0.35">
      <c r="A131" s="227" t="s">
        <v>359</v>
      </c>
      <c r="B131" s="227"/>
      <c r="C131" s="227"/>
      <c r="D131" s="227"/>
      <c r="E131" s="2"/>
      <c r="F131" s="2"/>
      <c r="G131" s="38"/>
      <c r="H131" s="234"/>
      <c r="I131" s="103"/>
    </row>
    <row r="132" spans="1:9" x14ac:dyDescent="0.35">
      <c r="A132" s="227" t="s">
        <v>271</v>
      </c>
      <c r="B132" s="227"/>
      <c r="C132" s="102"/>
      <c r="D132" s="102"/>
      <c r="E132" s="2"/>
      <c r="F132" s="2"/>
      <c r="G132" s="38"/>
      <c r="H132" s="234"/>
      <c r="I132" s="103"/>
    </row>
    <row r="133" spans="1:9" x14ac:dyDescent="0.35">
      <c r="A133" s="234"/>
      <c r="B133" s="234"/>
      <c r="C133" s="170"/>
      <c r="D133" s="5"/>
      <c r="E133" s="2"/>
      <c r="F133" s="2"/>
      <c r="G133" s="42" t="s">
        <v>276</v>
      </c>
      <c r="I133" s="103"/>
    </row>
    <row r="134" spans="1:9" ht="15" thickBot="1" x14ac:dyDescent="0.4">
      <c r="A134" s="234"/>
      <c r="B134" s="234"/>
      <c r="C134" s="170"/>
      <c r="D134" s="5"/>
      <c r="E134" s="2"/>
      <c r="F134" s="2"/>
      <c r="G134" s="38"/>
      <c r="H134" s="2"/>
      <c r="I134" s="103"/>
    </row>
    <row r="135" spans="1:9" x14ac:dyDescent="0.35">
      <c r="A135" s="228" t="s">
        <v>40</v>
      </c>
      <c r="B135" s="228" t="s">
        <v>41</v>
      </c>
      <c r="C135" s="228" t="s">
        <v>1</v>
      </c>
      <c r="D135" s="228" t="s">
        <v>42</v>
      </c>
      <c r="E135" s="228" t="s">
        <v>43</v>
      </c>
      <c r="F135" s="230" t="s">
        <v>44</v>
      </c>
      <c r="G135" s="65" t="s">
        <v>45</v>
      </c>
      <c r="H135" s="53"/>
      <c r="I135" s="103"/>
    </row>
    <row r="136" spans="1:9" ht="15" thickBot="1" x14ac:dyDescent="0.4">
      <c r="A136" s="229"/>
      <c r="B136" s="229"/>
      <c r="C136" s="229"/>
      <c r="D136" s="229"/>
      <c r="E136" s="229"/>
      <c r="F136" s="231"/>
      <c r="G136" s="66" t="s">
        <v>46</v>
      </c>
      <c r="H136" s="53"/>
      <c r="I136" s="103"/>
    </row>
    <row r="137" spans="1:9" ht="15" thickBot="1" x14ac:dyDescent="0.4">
      <c r="A137" s="223" t="s">
        <v>56</v>
      </c>
      <c r="B137" s="224"/>
      <c r="C137" s="224"/>
      <c r="D137" s="224"/>
      <c r="E137" s="224"/>
      <c r="F137" s="225"/>
      <c r="G137" s="81">
        <f>G129</f>
        <v>5260000</v>
      </c>
      <c r="H137" s="53"/>
      <c r="I137" s="103"/>
    </row>
    <row r="138" spans="1:9" ht="26" x14ac:dyDescent="0.35">
      <c r="A138" s="67" t="s">
        <v>133</v>
      </c>
      <c r="B138" s="44" t="s">
        <v>115</v>
      </c>
      <c r="C138" s="7"/>
      <c r="D138" s="7" t="s">
        <v>4</v>
      </c>
      <c r="E138" s="73">
        <v>4</v>
      </c>
      <c r="F138" s="69"/>
      <c r="G138" s="69">
        <f t="shared" ref="G138:G146" si="5">F138*E138</f>
        <v>0</v>
      </c>
      <c r="H138" s="42"/>
      <c r="I138" s="103"/>
    </row>
    <row r="139" spans="1:9" x14ac:dyDescent="0.35">
      <c r="A139" s="70"/>
      <c r="B139" s="71"/>
      <c r="C139" s="161"/>
      <c r="D139" s="71"/>
      <c r="E139" s="71"/>
      <c r="F139" s="72"/>
      <c r="G139" s="72"/>
      <c r="H139" s="42"/>
      <c r="I139" s="103"/>
    </row>
    <row r="140" spans="1:9" x14ac:dyDescent="0.35">
      <c r="A140" s="67" t="s">
        <v>410</v>
      </c>
      <c r="B140" s="44" t="s">
        <v>409</v>
      </c>
      <c r="C140" s="7"/>
      <c r="D140" s="7" t="s">
        <v>4</v>
      </c>
      <c r="E140" s="73">
        <v>1</v>
      </c>
      <c r="F140" s="69"/>
      <c r="G140" s="69">
        <f t="shared" si="5"/>
        <v>0</v>
      </c>
      <c r="H140" s="42"/>
      <c r="I140" s="103"/>
    </row>
    <row r="141" spans="1:9" x14ac:dyDescent="0.35">
      <c r="A141" s="70"/>
      <c r="B141" s="71"/>
      <c r="C141" s="161"/>
      <c r="D141" s="71"/>
      <c r="E141" s="71"/>
      <c r="F141" s="72"/>
      <c r="G141" s="72"/>
      <c r="H141" s="42"/>
      <c r="I141" s="103"/>
    </row>
    <row r="142" spans="1:9" x14ac:dyDescent="0.35">
      <c r="A142" s="67"/>
      <c r="B142" s="44" t="s">
        <v>116</v>
      </c>
      <c r="C142" s="7"/>
      <c r="D142" s="7" t="s">
        <v>4</v>
      </c>
      <c r="E142" s="73">
        <v>1</v>
      </c>
      <c r="F142" s="69"/>
      <c r="G142" s="69">
        <f t="shared" si="5"/>
        <v>0</v>
      </c>
      <c r="H142" s="53"/>
      <c r="I142" s="103"/>
    </row>
    <row r="143" spans="1:9" x14ac:dyDescent="0.35">
      <c r="A143" s="70"/>
      <c r="B143" s="71"/>
      <c r="C143" s="161"/>
      <c r="D143" s="71"/>
      <c r="E143" s="71"/>
      <c r="F143" s="72"/>
      <c r="G143" s="72"/>
      <c r="H143" s="5"/>
      <c r="I143" s="103"/>
    </row>
    <row r="144" spans="1:9" ht="26" x14ac:dyDescent="0.35">
      <c r="A144" s="67" t="s">
        <v>407</v>
      </c>
      <c r="B144" s="44" t="s">
        <v>401</v>
      </c>
      <c r="C144" s="7"/>
      <c r="D144" s="7" t="s">
        <v>6</v>
      </c>
      <c r="E144" s="69">
        <v>55000</v>
      </c>
      <c r="F144" s="202">
        <v>1</v>
      </c>
      <c r="G144" s="69">
        <f t="shared" si="5"/>
        <v>55000</v>
      </c>
      <c r="H144" s="28"/>
      <c r="I144" s="103"/>
    </row>
    <row r="145" spans="1:9" x14ac:dyDescent="0.35">
      <c r="A145" s="70"/>
      <c r="B145" s="71"/>
      <c r="C145" s="161"/>
      <c r="D145" s="71"/>
      <c r="E145" s="71"/>
      <c r="F145" s="72"/>
      <c r="G145" s="72"/>
      <c r="H145" s="28"/>
      <c r="I145" s="103"/>
    </row>
    <row r="146" spans="1:9" x14ac:dyDescent="0.35">
      <c r="A146" s="67" t="s">
        <v>408</v>
      </c>
      <c r="B146" s="44" t="s">
        <v>406</v>
      </c>
      <c r="C146" s="7"/>
      <c r="D146" s="7" t="s">
        <v>2</v>
      </c>
      <c r="E146" s="69">
        <f>G144</f>
        <v>55000</v>
      </c>
      <c r="F146" s="197"/>
      <c r="G146" s="69">
        <f t="shared" si="5"/>
        <v>0</v>
      </c>
      <c r="H146" s="28"/>
      <c r="I146" s="103"/>
    </row>
    <row r="147" spans="1:9" x14ac:dyDescent="0.35">
      <c r="A147" s="70"/>
      <c r="B147" s="71"/>
      <c r="C147" s="161"/>
      <c r="D147" s="71"/>
      <c r="E147" s="71"/>
      <c r="F147" s="72"/>
      <c r="G147" s="72"/>
      <c r="H147" s="28"/>
      <c r="I147" s="103"/>
    </row>
    <row r="148" spans="1:9" x14ac:dyDescent="0.35">
      <c r="A148" s="67" t="s">
        <v>413</v>
      </c>
      <c r="B148" s="44" t="s">
        <v>411</v>
      </c>
      <c r="C148" s="7"/>
      <c r="D148" s="7" t="s">
        <v>6</v>
      </c>
      <c r="E148" s="69">
        <v>40000</v>
      </c>
      <c r="F148" s="202">
        <v>1</v>
      </c>
      <c r="G148" s="69">
        <f>F148*E148</f>
        <v>40000</v>
      </c>
      <c r="H148" s="28"/>
      <c r="I148" s="103"/>
    </row>
    <row r="149" spans="1:9" x14ac:dyDescent="0.35">
      <c r="A149" s="70"/>
      <c r="B149" s="71"/>
      <c r="C149" s="161"/>
      <c r="D149" s="71"/>
      <c r="E149" s="71"/>
      <c r="F149" s="72"/>
      <c r="G149" s="72"/>
      <c r="H149" s="28"/>
      <c r="I149" s="103"/>
    </row>
    <row r="150" spans="1:9" x14ac:dyDescent="0.35">
      <c r="A150" s="67" t="s">
        <v>414</v>
      </c>
      <c r="B150" s="44" t="s">
        <v>412</v>
      </c>
      <c r="C150" s="7"/>
      <c r="D150" s="7" t="s">
        <v>2</v>
      </c>
      <c r="E150" s="69">
        <f>G148</f>
        <v>40000</v>
      </c>
      <c r="F150" s="198"/>
      <c r="G150" s="69">
        <f>F150*E150</f>
        <v>0</v>
      </c>
      <c r="H150" s="28"/>
      <c r="I150" s="103"/>
    </row>
    <row r="151" spans="1:9" x14ac:dyDescent="0.35">
      <c r="A151" s="70"/>
      <c r="B151" s="71"/>
      <c r="C151" s="161"/>
      <c r="D151" s="71"/>
      <c r="E151" s="71"/>
      <c r="F151" s="72"/>
      <c r="G151" s="72"/>
      <c r="H151" s="28"/>
      <c r="I151" s="103"/>
    </row>
    <row r="152" spans="1:9" x14ac:dyDescent="0.35">
      <c r="A152" s="67" t="s">
        <v>137</v>
      </c>
      <c r="B152" s="44" t="s">
        <v>136</v>
      </c>
      <c r="C152" s="7"/>
      <c r="D152" s="7"/>
      <c r="E152" s="73"/>
      <c r="F152" s="69"/>
      <c r="G152" s="69"/>
      <c r="H152" s="42"/>
      <c r="I152" s="103"/>
    </row>
    <row r="153" spans="1:9" x14ac:dyDescent="0.35">
      <c r="A153" s="70"/>
      <c r="B153" s="71"/>
      <c r="C153" s="161"/>
      <c r="D153" s="71"/>
      <c r="E153" s="71"/>
      <c r="F153" s="72"/>
      <c r="G153" s="72"/>
      <c r="H153" s="42"/>
      <c r="I153" s="103"/>
    </row>
    <row r="154" spans="1:9" x14ac:dyDescent="0.35">
      <c r="A154" s="67" t="s">
        <v>138</v>
      </c>
      <c r="B154" s="44" t="s">
        <v>134</v>
      </c>
      <c r="C154" s="7"/>
      <c r="D154" s="7" t="s">
        <v>358</v>
      </c>
      <c r="E154" s="73">
        <v>1</v>
      </c>
      <c r="F154" s="69"/>
      <c r="G154" s="69">
        <f>F154*E154</f>
        <v>0</v>
      </c>
      <c r="H154" s="53"/>
      <c r="I154" s="103"/>
    </row>
    <row r="155" spans="1:9" x14ac:dyDescent="0.35">
      <c r="A155" s="70"/>
      <c r="B155" s="71"/>
      <c r="C155" s="161"/>
      <c r="D155" s="71"/>
      <c r="E155" s="71"/>
      <c r="F155" s="72"/>
      <c r="G155" s="72"/>
      <c r="H155" s="5"/>
      <c r="I155" s="103"/>
    </row>
    <row r="156" spans="1:9" x14ac:dyDescent="0.35">
      <c r="A156" s="67" t="s">
        <v>139</v>
      </c>
      <c r="B156" s="44" t="s">
        <v>135</v>
      </c>
      <c r="C156" s="7"/>
      <c r="D156" s="7" t="s">
        <v>51</v>
      </c>
      <c r="E156" s="73">
        <v>12</v>
      </c>
      <c r="F156" s="69"/>
      <c r="G156" s="69">
        <f>F156*E156</f>
        <v>0</v>
      </c>
      <c r="H156" s="28"/>
      <c r="I156" s="103"/>
    </row>
    <row r="157" spans="1:9" x14ac:dyDescent="0.35">
      <c r="A157" s="70"/>
      <c r="B157" s="71"/>
      <c r="C157" s="161"/>
      <c r="D157" s="71"/>
      <c r="E157" s="71"/>
      <c r="F157" s="72"/>
      <c r="G157" s="72"/>
      <c r="H157" s="28"/>
      <c r="I157" s="103"/>
    </row>
    <row r="158" spans="1:9" ht="26" x14ac:dyDescent="0.35">
      <c r="A158" s="67" t="s">
        <v>140</v>
      </c>
      <c r="B158" s="44" t="s">
        <v>387</v>
      </c>
      <c r="C158" s="7"/>
      <c r="D158" s="7" t="s">
        <v>51</v>
      </c>
      <c r="E158" s="73">
        <v>12</v>
      </c>
      <c r="F158" s="69"/>
      <c r="G158" s="69">
        <f t="shared" ref="G158" si="6">F158*E158</f>
        <v>0</v>
      </c>
      <c r="H158" s="28"/>
      <c r="I158" s="103"/>
    </row>
    <row r="159" spans="1:9" x14ac:dyDescent="0.35">
      <c r="A159" s="70"/>
      <c r="B159" s="71"/>
      <c r="C159" s="161"/>
      <c r="D159" s="71"/>
      <c r="E159" s="71"/>
      <c r="F159" s="72"/>
      <c r="G159" s="72"/>
      <c r="H159" s="28"/>
      <c r="I159" s="103"/>
    </row>
    <row r="160" spans="1:9" ht="15" customHeight="1" x14ac:dyDescent="0.35">
      <c r="A160" s="105"/>
      <c r="B160" s="44"/>
      <c r="C160" s="7"/>
      <c r="D160" s="7"/>
      <c r="E160" s="73"/>
      <c r="F160" s="69"/>
      <c r="G160" s="69"/>
      <c r="H160" s="28"/>
      <c r="I160" s="103"/>
    </row>
    <row r="161" spans="1:9" ht="15" thickBot="1" x14ac:dyDescent="0.4">
      <c r="A161" s="106"/>
      <c r="B161" s="71"/>
      <c r="C161" s="161"/>
      <c r="D161" s="71"/>
      <c r="E161" s="71"/>
      <c r="F161" s="72"/>
      <c r="G161" s="72"/>
      <c r="H161" s="28"/>
      <c r="I161" s="103"/>
    </row>
    <row r="162" spans="1:9" ht="15" thickBot="1" x14ac:dyDescent="0.4">
      <c r="A162" s="223" t="s">
        <v>48</v>
      </c>
      <c r="B162" s="224"/>
      <c r="C162" s="224"/>
      <c r="D162" s="224"/>
      <c r="E162" s="224"/>
      <c r="F162" s="225"/>
      <c r="G162" s="75">
        <f>SUM(G137:G160)</f>
        <v>5355000</v>
      </c>
      <c r="H162" s="28"/>
      <c r="I162" s="103"/>
    </row>
    <row r="163" spans="1:9" x14ac:dyDescent="0.35">
      <c r="A163" s="77"/>
      <c r="B163" s="77"/>
      <c r="C163" s="112"/>
      <c r="D163" s="77"/>
      <c r="E163" s="77"/>
      <c r="F163" s="77"/>
      <c r="G163" s="115"/>
      <c r="H163" s="28"/>
    </row>
    <row r="164" spans="1:9" x14ac:dyDescent="0.35">
      <c r="A164" s="77"/>
      <c r="B164" s="77"/>
      <c r="C164" s="112"/>
      <c r="D164" s="77"/>
      <c r="E164" s="77"/>
      <c r="F164" s="77"/>
      <c r="G164" s="115"/>
      <c r="H164" s="28"/>
    </row>
    <row r="165" spans="1:9" x14ac:dyDescent="0.35">
      <c r="A165" s="77"/>
      <c r="B165" s="77"/>
      <c r="C165" s="112"/>
      <c r="D165" s="77"/>
      <c r="E165" s="77"/>
      <c r="F165" s="77"/>
      <c r="G165" s="115"/>
      <c r="H165" s="2"/>
    </row>
    <row r="166" spans="1:9" x14ac:dyDescent="0.35">
      <c r="A166" s="227" t="s">
        <v>359</v>
      </c>
      <c r="B166" s="227"/>
      <c r="C166" s="227"/>
      <c r="D166" s="227"/>
      <c r="E166" s="2"/>
      <c r="F166" s="2"/>
      <c r="G166" s="38"/>
      <c r="H166" s="2"/>
    </row>
    <row r="167" spans="1:9" x14ac:dyDescent="0.35">
      <c r="A167" s="227" t="s">
        <v>271</v>
      </c>
      <c r="B167" s="227"/>
      <c r="C167" s="165"/>
      <c r="D167" s="2"/>
      <c r="E167" s="2"/>
      <c r="F167" s="2"/>
      <c r="G167" s="38"/>
      <c r="H167" s="2"/>
    </row>
    <row r="168" spans="1:9" x14ac:dyDescent="0.35">
      <c r="A168" s="2"/>
      <c r="B168" s="5"/>
      <c r="C168" s="166"/>
      <c r="D168" s="2"/>
      <c r="E168" s="2"/>
      <c r="F168" s="2"/>
      <c r="G168" s="39" t="s">
        <v>278</v>
      </c>
      <c r="H168" s="2"/>
    </row>
    <row r="169" spans="1:9" ht="15" thickBot="1" x14ac:dyDescent="0.4">
      <c r="A169" s="2"/>
      <c r="B169" s="5"/>
      <c r="C169" s="166"/>
      <c r="D169" s="2"/>
      <c r="E169" s="2"/>
      <c r="F169" s="2"/>
      <c r="G169" s="38"/>
      <c r="H169" s="2"/>
    </row>
    <row r="170" spans="1:9" x14ac:dyDescent="0.35">
      <c r="A170" s="228" t="s">
        <v>40</v>
      </c>
      <c r="B170" s="228" t="s">
        <v>41</v>
      </c>
      <c r="C170" s="228" t="s">
        <v>1</v>
      </c>
      <c r="D170" s="228" t="s">
        <v>42</v>
      </c>
      <c r="E170" s="228" t="s">
        <v>43</v>
      </c>
      <c r="F170" s="230" t="s">
        <v>44</v>
      </c>
      <c r="G170" s="65" t="s">
        <v>45</v>
      </c>
      <c r="H170" s="2"/>
    </row>
    <row r="171" spans="1:9" ht="15" thickBot="1" x14ac:dyDescent="0.4">
      <c r="A171" s="229"/>
      <c r="B171" s="229"/>
      <c r="C171" s="229"/>
      <c r="D171" s="229"/>
      <c r="E171" s="229"/>
      <c r="F171" s="231"/>
      <c r="G171" s="66" t="s">
        <v>46</v>
      </c>
      <c r="H171" s="2"/>
    </row>
    <row r="172" spans="1:9" x14ac:dyDescent="0.35">
      <c r="A172" s="70"/>
      <c r="B172" s="71"/>
      <c r="C172" s="161"/>
      <c r="D172" s="71"/>
      <c r="E172" s="71"/>
      <c r="F172" s="72"/>
      <c r="G172" s="72"/>
      <c r="H172" s="2"/>
    </row>
    <row r="173" spans="1:9" x14ac:dyDescent="0.35">
      <c r="A173" s="67" t="s">
        <v>415</v>
      </c>
      <c r="B173" s="44" t="s">
        <v>72</v>
      </c>
      <c r="C173" s="7"/>
      <c r="D173" s="7"/>
      <c r="E173" s="73"/>
      <c r="F173" s="69"/>
      <c r="G173" s="69"/>
      <c r="H173" s="2"/>
    </row>
    <row r="174" spans="1:9" x14ac:dyDescent="0.35">
      <c r="A174" s="70"/>
      <c r="B174" s="71"/>
      <c r="C174" s="161"/>
      <c r="D174" s="71"/>
      <c r="E174" s="71"/>
      <c r="F174" s="72"/>
      <c r="G174" s="72"/>
      <c r="H174" s="2"/>
    </row>
    <row r="175" spans="1:9" x14ac:dyDescent="0.35">
      <c r="A175" s="67" t="s">
        <v>417</v>
      </c>
      <c r="B175" s="44" t="s">
        <v>418</v>
      </c>
      <c r="C175" s="7"/>
      <c r="D175" s="7" t="s">
        <v>416</v>
      </c>
      <c r="E175" s="73">
        <v>12</v>
      </c>
      <c r="F175" s="69"/>
      <c r="G175" s="69">
        <f>E175*F175</f>
        <v>0</v>
      </c>
      <c r="H175" s="2"/>
      <c r="I175" s="103"/>
    </row>
    <row r="176" spans="1:9" x14ac:dyDescent="0.35">
      <c r="A176" s="70"/>
      <c r="B176" s="71"/>
      <c r="C176" s="161"/>
      <c r="D176" s="71"/>
      <c r="E176" s="71"/>
      <c r="F176" s="72"/>
      <c r="G176" s="72"/>
      <c r="H176" s="2"/>
      <c r="I176" s="103"/>
    </row>
    <row r="177" spans="1:9" x14ac:dyDescent="0.35">
      <c r="A177" s="67" t="s">
        <v>420</v>
      </c>
      <c r="B177" s="44" t="s">
        <v>419</v>
      </c>
      <c r="C177" s="7"/>
      <c r="D177" s="7"/>
      <c r="E177" s="73"/>
      <c r="F177" s="69"/>
      <c r="G177" s="69"/>
      <c r="H177" s="2"/>
      <c r="I177" s="103"/>
    </row>
    <row r="178" spans="1:9" x14ac:dyDescent="0.35">
      <c r="A178" s="70"/>
      <c r="B178" s="71"/>
      <c r="C178" s="161"/>
      <c r="D178" s="71"/>
      <c r="E178" s="71"/>
      <c r="F178" s="72"/>
      <c r="G178" s="72"/>
      <c r="H178" s="2"/>
      <c r="I178" s="103"/>
    </row>
    <row r="179" spans="1:9" ht="26" x14ac:dyDescent="0.35">
      <c r="A179" s="67" t="s">
        <v>422</v>
      </c>
      <c r="B179" s="44" t="s">
        <v>421</v>
      </c>
      <c r="C179" s="7"/>
      <c r="D179" s="7"/>
      <c r="E179" s="73"/>
      <c r="F179" s="69"/>
      <c r="G179" s="69"/>
      <c r="H179" s="2"/>
      <c r="I179" s="103"/>
    </row>
    <row r="180" spans="1:9" x14ac:dyDescent="0.35">
      <c r="A180" s="70"/>
      <c r="B180" s="71"/>
      <c r="C180" s="161"/>
      <c r="D180" s="71"/>
      <c r="E180" s="71"/>
      <c r="F180" s="72"/>
      <c r="G180" s="72"/>
      <c r="H180" s="2"/>
      <c r="I180" s="103"/>
    </row>
    <row r="181" spans="1:9" x14ac:dyDescent="0.35">
      <c r="A181" s="67" t="s">
        <v>423</v>
      </c>
      <c r="B181" s="44" t="s">
        <v>372</v>
      </c>
      <c r="C181" s="7"/>
      <c r="D181" s="7"/>
      <c r="E181" s="73"/>
      <c r="F181" s="69"/>
      <c r="G181" s="69"/>
      <c r="H181" s="2"/>
      <c r="I181" s="103"/>
    </row>
    <row r="182" spans="1:9" x14ac:dyDescent="0.35">
      <c r="A182" s="70"/>
      <c r="B182" s="71"/>
      <c r="C182" s="161"/>
      <c r="D182" s="71"/>
      <c r="E182" s="71"/>
      <c r="F182" s="72"/>
      <c r="G182" s="72"/>
      <c r="H182" s="2"/>
      <c r="I182" s="103"/>
    </row>
    <row r="183" spans="1:9" ht="15" x14ac:dyDescent="0.35">
      <c r="A183" s="67"/>
      <c r="B183" s="44" t="s">
        <v>424</v>
      </c>
      <c r="C183" s="7"/>
      <c r="D183" s="7" t="s">
        <v>425</v>
      </c>
      <c r="E183" s="73">
        <v>3900</v>
      </c>
      <c r="F183" s="69"/>
      <c r="G183" s="69">
        <f t="shared" ref="G183" si="7">E183*F183</f>
        <v>0</v>
      </c>
      <c r="H183" s="2"/>
      <c r="I183" s="103"/>
    </row>
    <row r="184" spans="1:9" x14ac:dyDescent="0.35">
      <c r="A184" s="70"/>
      <c r="B184" s="71"/>
      <c r="C184" s="161"/>
      <c r="D184" s="71"/>
      <c r="E184" s="71"/>
      <c r="F184" s="72"/>
      <c r="G184" s="72"/>
      <c r="H184" s="2"/>
      <c r="I184" s="103"/>
    </row>
    <row r="185" spans="1:9" x14ac:dyDescent="0.35">
      <c r="A185" s="67" t="s">
        <v>430</v>
      </c>
      <c r="B185" s="44" t="s">
        <v>429</v>
      </c>
      <c r="C185" s="7"/>
      <c r="D185" s="7"/>
      <c r="E185" s="73"/>
      <c r="F185" s="69"/>
      <c r="G185" s="69"/>
      <c r="H185" s="2"/>
      <c r="I185" s="103"/>
    </row>
    <row r="186" spans="1:9" x14ac:dyDescent="0.35">
      <c r="A186" s="70"/>
      <c r="B186" s="71"/>
      <c r="C186" s="161"/>
      <c r="D186" s="71"/>
      <c r="E186" s="71"/>
      <c r="F186" s="72"/>
      <c r="G186" s="72"/>
      <c r="H186" s="2"/>
      <c r="I186" s="103"/>
    </row>
    <row r="187" spans="1:9" ht="15" x14ac:dyDescent="0.35">
      <c r="A187" s="67" t="s">
        <v>432</v>
      </c>
      <c r="B187" s="44" t="s">
        <v>431</v>
      </c>
      <c r="C187" s="7"/>
      <c r="D187" s="7" t="s">
        <v>425</v>
      </c>
      <c r="E187" s="73">
        <v>4100</v>
      </c>
      <c r="F187" s="69"/>
      <c r="G187" s="69">
        <f t="shared" ref="G187" si="8">E187*F187</f>
        <v>0</v>
      </c>
      <c r="H187" s="2"/>
      <c r="I187" s="103"/>
    </row>
    <row r="188" spans="1:9" x14ac:dyDescent="0.35">
      <c r="A188" s="70"/>
      <c r="B188" s="71"/>
      <c r="C188" s="161"/>
      <c r="D188" s="71"/>
      <c r="E188" s="71"/>
      <c r="F188" s="72"/>
      <c r="G188" s="72"/>
      <c r="H188" s="2"/>
      <c r="I188" s="103"/>
    </row>
    <row r="189" spans="1:9" x14ac:dyDescent="0.35">
      <c r="A189" s="67" t="s">
        <v>428</v>
      </c>
      <c r="B189" s="44" t="s">
        <v>168</v>
      </c>
      <c r="C189" s="7"/>
      <c r="D189" s="7"/>
      <c r="E189" s="73"/>
      <c r="F189" s="69"/>
      <c r="G189" s="69"/>
      <c r="H189" s="2"/>
      <c r="I189" s="103"/>
    </row>
    <row r="190" spans="1:9" x14ac:dyDescent="0.35">
      <c r="A190" s="70"/>
      <c r="B190" s="71"/>
      <c r="C190" s="161"/>
      <c r="D190" s="71"/>
      <c r="E190" s="71"/>
      <c r="F190" s="72"/>
      <c r="G190" s="72"/>
      <c r="H190" s="2"/>
      <c r="I190" s="103"/>
    </row>
    <row r="191" spans="1:9" x14ac:dyDescent="0.35">
      <c r="A191" s="67" t="s">
        <v>427</v>
      </c>
      <c r="B191" s="44" t="s">
        <v>426</v>
      </c>
      <c r="C191" s="7"/>
      <c r="D191" s="7"/>
      <c r="E191" s="73"/>
      <c r="F191" s="69"/>
      <c r="G191" s="69"/>
      <c r="H191" s="2"/>
      <c r="I191" s="103"/>
    </row>
    <row r="192" spans="1:9" x14ac:dyDescent="0.35">
      <c r="A192" s="70"/>
      <c r="B192" s="71"/>
      <c r="C192" s="161"/>
      <c r="D192" s="71"/>
      <c r="E192" s="71"/>
      <c r="F192" s="72"/>
      <c r="G192" s="72"/>
      <c r="H192" s="2"/>
      <c r="I192" s="103"/>
    </row>
    <row r="193" spans="1:9" ht="15" x14ac:dyDescent="0.35">
      <c r="A193" s="67"/>
      <c r="B193" s="44" t="s">
        <v>434</v>
      </c>
      <c r="C193" s="7"/>
      <c r="D193" s="7" t="s">
        <v>425</v>
      </c>
      <c r="E193" s="73">
        <v>3900</v>
      </c>
      <c r="F193" s="69"/>
      <c r="G193" s="69">
        <f t="shared" ref="G193:G201" si="9">E193*F193</f>
        <v>0</v>
      </c>
      <c r="H193" s="2"/>
      <c r="I193" s="103"/>
    </row>
    <row r="194" spans="1:9" x14ac:dyDescent="0.35">
      <c r="A194" s="70"/>
      <c r="B194" s="71"/>
      <c r="C194" s="161"/>
      <c r="D194" s="71"/>
      <c r="E194" s="71"/>
      <c r="F194" s="72"/>
      <c r="G194" s="72"/>
      <c r="H194" s="2"/>
      <c r="I194" s="103"/>
    </row>
    <row r="195" spans="1:9" x14ac:dyDescent="0.35">
      <c r="A195" s="67" t="s">
        <v>446</v>
      </c>
      <c r="B195" s="44" t="s">
        <v>442</v>
      </c>
      <c r="C195" s="7"/>
      <c r="D195" s="7"/>
      <c r="E195" s="73"/>
      <c r="F195" s="69"/>
      <c r="G195" s="69">
        <f t="shared" ref="G195" si="10">E195*F195</f>
        <v>0</v>
      </c>
      <c r="H195" s="2"/>
      <c r="I195" s="103"/>
    </row>
    <row r="196" spans="1:9" x14ac:dyDescent="0.35">
      <c r="A196" s="70"/>
      <c r="B196" s="71"/>
      <c r="C196" s="161"/>
      <c r="D196" s="71"/>
      <c r="E196" s="71"/>
      <c r="F196" s="72"/>
      <c r="G196" s="72"/>
      <c r="H196" s="2"/>
      <c r="I196" s="103"/>
    </row>
    <row r="197" spans="1:9" x14ac:dyDescent="0.35">
      <c r="A197" s="67" t="s">
        <v>447</v>
      </c>
      <c r="B197" s="44" t="s">
        <v>443</v>
      </c>
      <c r="C197" s="7"/>
      <c r="D197" s="7" t="s">
        <v>13</v>
      </c>
      <c r="E197" s="73">
        <v>60</v>
      </c>
      <c r="F197" s="69"/>
      <c r="G197" s="69">
        <f t="shared" ref="G197:G199" si="11">E197*F197</f>
        <v>0</v>
      </c>
      <c r="H197" s="2"/>
      <c r="I197" s="103"/>
    </row>
    <row r="198" spans="1:9" x14ac:dyDescent="0.35">
      <c r="A198" s="70"/>
      <c r="B198" s="71"/>
      <c r="C198" s="161"/>
      <c r="D198" s="71"/>
      <c r="E198" s="71"/>
      <c r="F198" s="72"/>
      <c r="G198" s="72"/>
      <c r="H198" s="2"/>
      <c r="I198" s="103"/>
    </row>
    <row r="199" spans="1:9" x14ac:dyDescent="0.35">
      <c r="A199" s="67" t="s">
        <v>445</v>
      </c>
      <c r="B199" s="44" t="s">
        <v>444</v>
      </c>
      <c r="C199" s="7"/>
      <c r="D199" s="7" t="s">
        <v>448</v>
      </c>
      <c r="E199" s="73">
        <v>800</v>
      </c>
      <c r="F199" s="69"/>
      <c r="G199" s="69">
        <f t="shared" si="11"/>
        <v>0</v>
      </c>
      <c r="H199" s="2"/>
      <c r="I199" s="103"/>
    </row>
    <row r="200" spans="1:9" x14ac:dyDescent="0.35">
      <c r="A200" s="70"/>
      <c r="B200" s="71"/>
      <c r="C200" s="161"/>
      <c r="D200" s="71"/>
      <c r="E200" s="71"/>
      <c r="F200" s="72"/>
      <c r="G200" s="72"/>
      <c r="H200" s="2"/>
      <c r="I200" s="103"/>
    </row>
    <row r="201" spans="1:9" x14ac:dyDescent="0.35">
      <c r="A201" s="67" t="s">
        <v>141</v>
      </c>
      <c r="B201" s="44" t="s">
        <v>73</v>
      </c>
      <c r="C201" s="7" t="s">
        <v>1</v>
      </c>
      <c r="D201" s="7" t="s">
        <v>29</v>
      </c>
      <c r="E201" s="73">
        <v>1400</v>
      </c>
      <c r="F201" s="69"/>
      <c r="G201" s="69">
        <f t="shared" si="9"/>
        <v>0</v>
      </c>
      <c r="H201" s="2"/>
      <c r="I201" s="103"/>
    </row>
    <row r="202" spans="1:9" x14ac:dyDescent="0.35">
      <c r="A202" s="70"/>
      <c r="B202" s="71"/>
      <c r="C202" s="161"/>
      <c r="D202" s="71"/>
      <c r="E202" s="71"/>
      <c r="F202" s="72"/>
      <c r="G202" s="72"/>
      <c r="H202" s="2"/>
      <c r="I202" s="103"/>
    </row>
    <row r="203" spans="1:9" x14ac:dyDescent="0.35">
      <c r="A203" s="67"/>
      <c r="B203" s="44" t="s">
        <v>75</v>
      </c>
      <c r="C203" s="7"/>
      <c r="D203" s="7" t="s">
        <v>4</v>
      </c>
      <c r="E203" s="73">
        <v>4</v>
      </c>
      <c r="F203" s="69"/>
      <c r="G203" s="69">
        <f t="shared" ref="G203" si="12">E203*F203</f>
        <v>0</v>
      </c>
      <c r="H203" s="2"/>
      <c r="I203" s="103"/>
    </row>
    <row r="204" spans="1:9" x14ac:dyDescent="0.35">
      <c r="A204" s="70"/>
      <c r="B204" s="71"/>
      <c r="C204" s="161"/>
      <c r="D204" s="71"/>
      <c r="E204" s="71"/>
      <c r="F204" s="72"/>
      <c r="G204" s="72"/>
      <c r="H204" s="2"/>
      <c r="I204" s="103"/>
    </row>
    <row r="205" spans="1:9" x14ac:dyDescent="0.35">
      <c r="A205" s="67" t="s">
        <v>143</v>
      </c>
      <c r="B205" s="44" t="s">
        <v>142</v>
      </c>
      <c r="C205" s="7"/>
      <c r="D205" s="7"/>
      <c r="E205" s="73"/>
      <c r="F205" s="69"/>
      <c r="G205" s="69"/>
      <c r="H205" s="2"/>
      <c r="I205" s="103"/>
    </row>
    <row r="206" spans="1:9" x14ac:dyDescent="0.35">
      <c r="A206" s="70"/>
      <c r="B206" s="71"/>
      <c r="C206" s="161"/>
      <c r="D206" s="71"/>
      <c r="E206" s="71"/>
      <c r="F206" s="72"/>
      <c r="G206" s="72"/>
      <c r="H206" s="2"/>
      <c r="I206" s="103"/>
    </row>
    <row r="207" spans="1:9" x14ac:dyDescent="0.35">
      <c r="A207" s="67"/>
      <c r="B207" s="109" t="s">
        <v>144</v>
      </c>
      <c r="C207" s="122"/>
      <c r="D207" s="122" t="s">
        <v>4</v>
      </c>
      <c r="E207" s="125">
        <v>10</v>
      </c>
      <c r="F207" s="124"/>
      <c r="G207" s="124">
        <f t="shared" ref="G207" si="13">E207*F207</f>
        <v>0</v>
      </c>
      <c r="H207" s="2"/>
      <c r="I207" s="103"/>
    </row>
    <row r="208" spans="1:9" x14ac:dyDescent="0.35">
      <c r="A208" s="70"/>
      <c r="B208" s="123"/>
      <c r="C208" s="162"/>
      <c r="D208" s="123"/>
      <c r="E208" s="123"/>
      <c r="F208" s="126"/>
      <c r="G208" s="126"/>
      <c r="H208" s="2"/>
      <c r="I208" s="103"/>
    </row>
    <row r="209" spans="1:9" x14ac:dyDescent="0.35">
      <c r="A209" s="67"/>
      <c r="B209" s="109" t="s">
        <v>145</v>
      </c>
      <c r="C209" s="122"/>
      <c r="D209" s="122" t="s">
        <v>4</v>
      </c>
      <c r="E209" s="125">
        <v>10</v>
      </c>
      <c r="F209" s="124"/>
      <c r="G209" s="124">
        <f t="shared" ref="G209" si="14">E209*F209</f>
        <v>0</v>
      </c>
      <c r="H209" s="2"/>
      <c r="I209" s="103"/>
    </row>
    <row r="210" spans="1:9" x14ac:dyDescent="0.35">
      <c r="A210" s="70"/>
      <c r="B210" s="123"/>
      <c r="C210" s="162"/>
      <c r="D210" s="123"/>
      <c r="E210" s="123"/>
      <c r="F210" s="126"/>
      <c r="G210" s="126"/>
      <c r="H210" s="2"/>
      <c r="I210" s="103"/>
    </row>
    <row r="211" spans="1:9" ht="26" x14ac:dyDescent="0.35">
      <c r="A211" s="67"/>
      <c r="B211" s="109" t="s">
        <v>76</v>
      </c>
      <c r="C211" s="122"/>
      <c r="D211" s="122" t="s">
        <v>5</v>
      </c>
      <c r="E211" s="125">
        <v>20</v>
      </c>
      <c r="F211" s="124"/>
      <c r="G211" s="124">
        <f t="shared" ref="G211" si="15">E211*F211</f>
        <v>0</v>
      </c>
      <c r="H211" s="2"/>
      <c r="I211" s="103"/>
    </row>
    <row r="212" spans="1:9" x14ac:dyDescent="0.35">
      <c r="A212" s="70"/>
      <c r="B212" s="123"/>
      <c r="C212" s="162"/>
      <c r="D212" s="123"/>
      <c r="E212" s="123"/>
      <c r="F212" s="126"/>
      <c r="G212" s="126"/>
      <c r="H212" s="2"/>
      <c r="I212" s="103"/>
    </row>
    <row r="213" spans="1:9" ht="29.25" customHeight="1" x14ac:dyDescent="0.35">
      <c r="A213" s="67" t="s">
        <v>147</v>
      </c>
      <c r="B213" s="109" t="s">
        <v>146</v>
      </c>
      <c r="C213" s="122"/>
      <c r="D213" s="122"/>
      <c r="E213" s="125"/>
      <c r="F213" s="124"/>
      <c r="G213" s="124"/>
      <c r="H213" s="2"/>
      <c r="I213" s="103"/>
    </row>
    <row r="214" spans="1:9" x14ac:dyDescent="0.35">
      <c r="A214" s="70"/>
      <c r="B214" s="123"/>
      <c r="C214" s="162"/>
      <c r="D214" s="123"/>
      <c r="E214" s="123"/>
      <c r="F214" s="126"/>
      <c r="G214" s="126"/>
      <c r="H214" s="2"/>
      <c r="I214" s="103"/>
    </row>
    <row r="215" spans="1:9" x14ac:dyDescent="0.35">
      <c r="A215" s="67"/>
      <c r="B215" s="109" t="s">
        <v>148</v>
      </c>
      <c r="C215" s="122"/>
      <c r="D215" s="122" t="s">
        <v>4</v>
      </c>
      <c r="E215" s="125">
        <v>60</v>
      </c>
      <c r="F215" s="124"/>
      <c r="G215" s="124">
        <f t="shared" ref="G215" si="16">E215*F215</f>
        <v>0</v>
      </c>
      <c r="H215" s="2"/>
      <c r="I215" s="103"/>
    </row>
    <row r="216" spans="1:9" x14ac:dyDescent="0.35">
      <c r="A216" s="70"/>
      <c r="B216" s="123"/>
      <c r="C216" s="162"/>
      <c r="D216" s="123"/>
      <c r="E216" s="123"/>
      <c r="F216" s="126"/>
      <c r="G216" s="126"/>
      <c r="H216" s="2"/>
      <c r="I216" s="103"/>
    </row>
    <row r="217" spans="1:9" x14ac:dyDescent="0.35">
      <c r="A217" s="67"/>
      <c r="B217" s="109" t="s">
        <v>388</v>
      </c>
      <c r="C217" s="122"/>
      <c r="D217" s="122" t="s">
        <v>4</v>
      </c>
      <c r="E217" s="125">
        <v>60</v>
      </c>
      <c r="F217" s="124"/>
      <c r="G217" s="124">
        <f t="shared" ref="G217" si="17">E217*F217</f>
        <v>0</v>
      </c>
      <c r="H217" s="2"/>
      <c r="I217" s="103"/>
    </row>
    <row r="218" spans="1:9" x14ac:dyDescent="0.35">
      <c r="A218" s="70"/>
      <c r="B218" s="123"/>
      <c r="C218" s="162"/>
      <c r="D218" s="123"/>
      <c r="E218" s="123"/>
      <c r="F218" s="126"/>
      <c r="G218" s="126"/>
      <c r="H218" s="2"/>
      <c r="I218" s="103"/>
    </row>
    <row r="219" spans="1:9" ht="27.75" customHeight="1" x14ac:dyDescent="0.35">
      <c r="A219" s="67" t="s">
        <v>441</v>
      </c>
      <c r="B219" s="109" t="s">
        <v>440</v>
      </c>
      <c r="C219" s="122"/>
      <c r="D219" s="122" t="s">
        <v>4</v>
      </c>
      <c r="E219" s="125">
        <v>10</v>
      </c>
      <c r="F219" s="124"/>
      <c r="G219" s="124">
        <f t="shared" ref="G219" si="18">E219*F219</f>
        <v>0</v>
      </c>
      <c r="H219" s="2"/>
      <c r="I219" s="103"/>
    </row>
    <row r="220" spans="1:9" x14ac:dyDescent="0.35">
      <c r="A220" s="70"/>
      <c r="B220" s="123"/>
      <c r="C220" s="162"/>
      <c r="D220" s="123"/>
      <c r="E220" s="123"/>
      <c r="F220" s="123"/>
      <c r="G220" s="126"/>
      <c r="H220" s="2"/>
      <c r="I220" s="103"/>
    </row>
    <row r="221" spans="1:9" ht="24.75" customHeight="1" x14ac:dyDescent="0.35">
      <c r="A221" s="67" t="s">
        <v>437</v>
      </c>
      <c r="B221" s="109" t="s">
        <v>438</v>
      </c>
      <c r="C221" s="122"/>
      <c r="D221" s="122" t="s">
        <v>435</v>
      </c>
      <c r="E221" s="124">
        <v>5000</v>
      </c>
      <c r="F221" s="203">
        <v>1</v>
      </c>
      <c r="G221" s="124">
        <f t="shared" ref="G221" si="19">E221*F221</f>
        <v>5000</v>
      </c>
      <c r="H221" s="2"/>
      <c r="I221" s="103"/>
    </row>
    <row r="222" spans="1:9" x14ac:dyDescent="0.35">
      <c r="A222" s="70"/>
      <c r="B222" s="123"/>
      <c r="C222" s="162"/>
      <c r="D222" s="123"/>
      <c r="E222" s="123"/>
      <c r="F222" s="123"/>
      <c r="G222" s="126"/>
      <c r="H222" s="2"/>
      <c r="I222" s="103"/>
    </row>
    <row r="223" spans="1:9" x14ac:dyDescent="0.35">
      <c r="A223" s="67"/>
      <c r="B223" s="109" t="s">
        <v>439</v>
      </c>
      <c r="C223" s="122"/>
      <c r="D223" s="122" t="s">
        <v>2</v>
      </c>
      <c r="E223" s="124">
        <f>G221</f>
        <v>5000</v>
      </c>
      <c r="F223" s="200"/>
      <c r="G223" s="124">
        <f t="shared" ref="G223" si="20">E223*F223</f>
        <v>0</v>
      </c>
      <c r="H223" s="2"/>
      <c r="I223" s="103"/>
    </row>
    <row r="224" spans="1:9" ht="15" thickBot="1" x14ac:dyDescent="0.4">
      <c r="A224" s="70"/>
      <c r="B224" s="123"/>
      <c r="C224" s="162"/>
      <c r="D224" s="123"/>
      <c r="E224" s="123"/>
      <c r="F224" s="126"/>
      <c r="G224" s="126"/>
      <c r="H224" s="2"/>
      <c r="I224" s="103"/>
    </row>
    <row r="225" spans="1:9" ht="15" thickBot="1" x14ac:dyDescent="0.4">
      <c r="A225" s="223" t="s">
        <v>48</v>
      </c>
      <c r="B225" s="224"/>
      <c r="C225" s="224"/>
      <c r="D225" s="224"/>
      <c r="E225" s="224"/>
      <c r="F225" s="225"/>
      <c r="G225" s="75">
        <f>SUM(G172:G224)</f>
        <v>5000</v>
      </c>
      <c r="H225" s="2"/>
      <c r="I225" s="103"/>
    </row>
    <row r="226" spans="1:9" x14ac:dyDescent="0.35">
      <c r="A226" s="77"/>
      <c r="B226" s="77"/>
      <c r="C226" s="112"/>
      <c r="D226" s="77"/>
      <c r="E226" s="77"/>
      <c r="F226" s="77"/>
      <c r="G226" s="115"/>
      <c r="H226" s="2"/>
      <c r="I226" s="103"/>
    </row>
    <row r="227" spans="1:9" x14ac:dyDescent="0.35">
      <c r="A227" s="77"/>
      <c r="B227" s="77"/>
      <c r="C227" s="112"/>
      <c r="D227" s="77"/>
      <c r="E227" s="77"/>
      <c r="F227" s="77"/>
      <c r="G227" s="115"/>
      <c r="H227" s="2"/>
      <c r="I227" s="103"/>
    </row>
    <row r="228" spans="1:9" x14ac:dyDescent="0.35">
      <c r="A228" s="227" t="s">
        <v>359</v>
      </c>
      <c r="B228" s="227"/>
      <c r="C228" s="227"/>
      <c r="D228" s="227"/>
      <c r="E228" s="2"/>
      <c r="F228" s="2"/>
      <c r="G228" s="38"/>
      <c r="I228" s="103"/>
    </row>
    <row r="229" spans="1:9" x14ac:dyDescent="0.35">
      <c r="A229" s="227" t="s">
        <v>271</v>
      </c>
      <c r="B229" s="227"/>
      <c r="C229" s="165"/>
      <c r="D229" s="2"/>
      <c r="E229" s="2"/>
      <c r="F229" s="2"/>
      <c r="G229" s="38"/>
      <c r="I229" s="103"/>
    </row>
    <row r="230" spans="1:9" x14ac:dyDescent="0.35">
      <c r="A230" s="2"/>
      <c r="B230" s="5"/>
      <c r="C230" s="166"/>
      <c r="D230" s="2"/>
      <c r="E230" s="2"/>
      <c r="F230" s="2"/>
      <c r="G230" s="39" t="s">
        <v>279</v>
      </c>
      <c r="I230" s="103"/>
    </row>
    <row r="231" spans="1:9" ht="15" thickBot="1" x14ac:dyDescent="0.4">
      <c r="A231" s="121"/>
      <c r="B231" s="5"/>
      <c r="C231" s="166"/>
      <c r="D231" s="2"/>
      <c r="E231" s="2"/>
      <c r="F231" s="2"/>
      <c r="G231" s="38"/>
      <c r="I231" s="103"/>
    </row>
    <row r="232" spans="1:9" x14ac:dyDescent="0.35">
      <c r="A232" s="228" t="s">
        <v>40</v>
      </c>
      <c r="B232" s="228" t="s">
        <v>41</v>
      </c>
      <c r="C232" s="228" t="s">
        <v>1</v>
      </c>
      <c r="D232" s="228" t="s">
        <v>42</v>
      </c>
      <c r="E232" s="228" t="s">
        <v>43</v>
      </c>
      <c r="F232" s="230" t="s">
        <v>44</v>
      </c>
      <c r="G232" s="65" t="s">
        <v>45</v>
      </c>
      <c r="I232" s="103"/>
    </row>
    <row r="233" spans="1:9" ht="25.5" customHeight="1" thickBot="1" x14ac:dyDescent="0.4">
      <c r="A233" s="229"/>
      <c r="B233" s="229"/>
      <c r="C233" s="229"/>
      <c r="D233" s="229"/>
      <c r="E233" s="229"/>
      <c r="F233" s="231"/>
      <c r="G233" s="66" t="s">
        <v>46</v>
      </c>
      <c r="I233" s="103"/>
    </row>
    <row r="234" spans="1:9" x14ac:dyDescent="0.35">
      <c r="A234" s="67" t="s">
        <v>280</v>
      </c>
      <c r="B234" s="44" t="s">
        <v>149</v>
      </c>
      <c r="C234" s="7"/>
      <c r="D234" s="7"/>
      <c r="E234" s="73"/>
      <c r="F234" s="69"/>
      <c r="G234" s="69"/>
      <c r="I234" s="103"/>
    </row>
    <row r="235" spans="1:9" x14ac:dyDescent="0.35">
      <c r="A235" s="70"/>
      <c r="B235" s="71"/>
      <c r="C235" s="161"/>
      <c r="D235" s="71"/>
      <c r="E235" s="71"/>
      <c r="F235" s="72"/>
      <c r="G235" s="72"/>
      <c r="I235" s="103"/>
    </row>
    <row r="236" spans="1:9" x14ac:dyDescent="0.35">
      <c r="A236" s="67" t="s">
        <v>153</v>
      </c>
      <c r="B236" s="44" t="s">
        <v>150</v>
      </c>
      <c r="C236" s="7" t="s">
        <v>1</v>
      </c>
      <c r="D236" s="7" t="s">
        <v>30</v>
      </c>
      <c r="E236" s="73">
        <v>6.5</v>
      </c>
      <c r="F236" s="69"/>
      <c r="G236" s="69">
        <f>F236*E236</f>
        <v>0</v>
      </c>
      <c r="I236" s="103"/>
    </row>
    <row r="237" spans="1:9" x14ac:dyDescent="0.35">
      <c r="A237" s="70"/>
      <c r="B237" s="71"/>
      <c r="C237" s="161"/>
      <c r="D237" s="71"/>
      <c r="E237" s="71"/>
      <c r="F237" s="72"/>
      <c r="G237" s="72"/>
      <c r="I237" s="103"/>
    </row>
    <row r="238" spans="1:9" x14ac:dyDescent="0.35">
      <c r="A238" s="67" t="s">
        <v>154</v>
      </c>
      <c r="B238" s="44" t="s">
        <v>157</v>
      </c>
      <c r="C238" s="7"/>
      <c r="D238" s="7"/>
      <c r="E238" s="73"/>
      <c r="F238" s="69"/>
      <c r="G238" s="78"/>
      <c r="I238" s="103"/>
    </row>
    <row r="239" spans="1:9" x14ac:dyDescent="0.35">
      <c r="A239" s="70"/>
      <c r="B239" s="71"/>
      <c r="C239" s="161"/>
      <c r="D239" s="71"/>
      <c r="E239" s="71"/>
      <c r="F239" s="72"/>
      <c r="G239" s="72"/>
      <c r="I239" s="103"/>
    </row>
    <row r="240" spans="1:9" x14ac:dyDescent="0.35">
      <c r="A240" s="67" t="s">
        <v>155</v>
      </c>
      <c r="B240" s="44" t="s">
        <v>151</v>
      </c>
      <c r="C240" s="7" t="s">
        <v>1</v>
      </c>
      <c r="D240" s="7" t="s">
        <v>4</v>
      </c>
      <c r="E240" s="73">
        <v>50</v>
      </c>
      <c r="F240" s="69"/>
      <c r="G240" s="78">
        <f>F240*E240</f>
        <v>0</v>
      </c>
      <c r="I240" s="103"/>
    </row>
    <row r="241" spans="1:9" x14ac:dyDescent="0.35">
      <c r="A241" s="70"/>
      <c r="B241" s="71"/>
      <c r="C241" s="161"/>
      <c r="D241" s="71"/>
      <c r="E241" s="71"/>
      <c r="F241" s="72"/>
      <c r="G241" s="72"/>
      <c r="I241" s="103"/>
    </row>
    <row r="242" spans="1:9" x14ac:dyDescent="0.35">
      <c r="A242" s="67" t="s">
        <v>156</v>
      </c>
      <c r="B242" s="44" t="s">
        <v>152</v>
      </c>
      <c r="C242" s="7" t="s">
        <v>1</v>
      </c>
      <c r="D242" s="7" t="s">
        <v>4</v>
      </c>
      <c r="E242" s="73">
        <v>20</v>
      </c>
      <c r="F242" s="69"/>
      <c r="G242" s="69">
        <f>F242*E242</f>
        <v>0</v>
      </c>
      <c r="I242" s="103"/>
    </row>
    <row r="243" spans="1:9" ht="15" thickBot="1" x14ac:dyDescent="0.4">
      <c r="A243" s="70"/>
      <c r="B243" s="71"/>
      <c r="C243" s="161"/>
      <c r="D243" s="71"/>
      <c r="E243" s="71"/>
      <c r="F243" s="72"/>
      <c r="G243" s="72"/>
      <c r="I243" s="103"/>
    </row>
    <row r="244" spans="1:9" ht="15.75" customHeight="1" thickBot="1" x14ac:dyDescent="0.4">
      <c r="A244" s="223" t="s">
        <v>48</v>
      </c>
      <c r="B244" s="224"/>
      <c r="C244" s="224"/>
      <c r="D244" s="224"/>
      <c r="E244" s="224"/>
      <c r="F244" s="225"/>
      <c r="G244" s="75">
        <f>SUM(G236:G243)</f>
        <v>0</v>
      </c>
      <c r="I244" s="103"/>
    </row>
    <row r="245" spans="1:9" ht="15" customHeight="1" x14ac:dyDescent="0.35">
      <c r="A245" s="235"/>
      <c r="B245" s="235"/>
      <c r="C245" s="63"/>
      <c r="D245" s="28"/>
      <c r="E245" s="28"/>
      <c r="F245" s="28"/>
      <c r="G245" s="40"/>
      <c r="H245" s="28"/>
    </row>
    <row r="246" spans="1:9" x14ac:dyDescent="0.35">
      <c r="A246" s="227" t="s">
        <v>359</v>
      </c>
      <c r="B246" s="227"/>
      <c r="C246" s="227"/>
      <c r="D246" s="227"/>
      <c r="E246" s="2"/>
      <c r="F246" s="2"/>
      <c r="G246" s="38"/>
    </row>
    <row r="247" spans="1:9" x14ac:dyDescent="0.35">
      <c r="A247" s="227" t="s">
        <v>271</v>
      </c>
      <c r="B247" s="227"/>
      <c r="C247" s="165"/>
      <c r="D247" s="2"/>
      <c r="E247" s="2"/>
      <c r="F247" s="2"/>
      <c r="G247" s="38"/>
    </row>
    <row r="248" spans="1:9" x14ac:dyDescent="0.35">
      <c r="A248" s="2"/>
      <c r="B248" s="5"/>
      <c r="C248" s="166"/>
      <c r="D248" s="2"/>
      <c r="E248" s="2"/>
      <c r="F248" s="2"/>
      <c r="G248" s="39" t="s">
        <v>281</v>
      </c>
    </row>
    <row r="249" spans="1:9" ht="15" thickBot="1" x14ac:dyDescent="0.4">
      <c r="A249" s="121"/>
      <c r="B249" s="5"/>
      <c r="C249" s="166"/>
      <c r="D249" s="2"/>
      <c r="E249" s="2"/>
      <c r="F249" s="2"/>
      <c r="G249" s="38"/>
    </row>
    <row r="250" spans="1:9" x14ac:dyDescent="0.35">
      <c r="A250" s="228" t="s">
        <v>40</v>
      </c>
      <c r="B250" s="228" t="s">
        <v>41</v>
      </c>
      <c r="C250" s="228" t="s">
        <v>1</v>
      </c>
      <c r="D250" s="228" t="s">
        <v>42</v>
      </c>
      <c r="E250" s="228" t="s">
        <v>43</v>
      </c>
      <c r="F250" s="230" t="s">
        <v>44</v>
      </c>
      <c r="G250" s="65" t="s">
        <v>45</v>
      </c>
    </row>
    <row r="251" spans="1:9" ht="25.5" customHeight="1" thickBot="1" x14ac:dyDescent="0.4">
      <c r="A251" s="229"/>
      <c r="B251" s="229"/>
      <c r="C251" s="229"/>
      <c r="D251" s="229"/>
      <c r="E251" s="229"/>
      <c r="F251" s="231"/>
      <c r="G251" s="66" t="s">
        <v>46</v>
      </c>
    </row>
    <row r="252" spans="1:9" x14ac:dyDescent="0.35">
      <c r="A252" s="67" t="s">
        <v>282</v>
      </c>
      <c r="B252" s="44" t="s">
        <v>158</v>
      </c>
      <c r="C252" s="7"/>
      <c r="D252" s="7"/>
      <c r="E252" s="73"/>
      <c r="F252" s="69"/>
      <c r="G252" s="69"/>
    </row>
    <row r="253" spans="1:9" x14ac:dyDescent="0.35">
      <c r="A253" s="70"/>
      <c r="B253" s="71"/>
      <c r="C253" s="161"/>
      <c r="D253" s="71"/>
      <c r="E253" s="71"/>
      <c r="F253" s="72"/>
      <c r="G253" s="72"/>
    </row>
    <row r="254" spans="1:9" x14ac:dyDescent="0.35">
      <c r="A254" s="67" t="s">
        <v>159</v>
      </c>
      <c r="B254" s="44" t="s">
        <v>160</v>
      </c>
      <c r="C254" s="7"/>
      <c r="D254" s="7"/>
      <c r="E254" s="73"/>
      <c r="F254" s="69"/>
      <c r="G254" s="69"/>
    </row>
    <row r="255" spans="1:9" x14ac:dyDescent="0.35">
      <c r="A255" s="70"/>
      <c r="B255" s="71"/>
      <c r="C255" s="161"/>
      <c r="D255" s="71"/>
      <c r="E255" s="71"/>
      <c r="F255" s="72"/>
      <c r="G255" s="72"/>
    </row>
    <row r="256" spans="1:9" x14ac:dyDescent="0.35">
      <c r="A256" s="67"/>
      <c r="B256" s="44" t="s">
        <v>161</v>
      </c>
      <c r="C256" s="7"/>
      <c r="D256" s="44"/>
      <c r="E256" s="44"/>
      <c r="F256" s="78"/>
      <c r="G256" s="78"/>
    </row>
    <row r="257" spans="1:9" x14ac:dyDescent="0.35">
      <c r="A257" s="70"/>
      <c r="B257" s="71"/>
      <c r="C257" s="161"/>
      <c r="D257" s="71"/>
      <c r="E257" s="71"/>
      <c r="F257" s="72"/>
      <c r="G257" s="72"/>
    </row>
    <row r="258" spans="1:9" ht="30" customHeight="1" x14ac:dyDescent="0.35">
      <c r="A258" s="67" t="s">
        <v>163</v>
      </c>
      <c r="B258" s="44" t="s">
        <v>162</v>
      </c>
      <c r="C258" s="7"/>
      <c r="D258" s="7" t="s">
        <v>57</v>
      </c>
      <c r="E258" s="73">
        <v>47150</v>
      </c>
      <c r="F258" s="69"/>
      <c r="G258" s="69">
        <f>F258*E258</f>
        <v>0</v>
      </c>
    </row>
    <row r="259" spans="1:9" ht="15" thickBot="1" x14ac:dyDescent="0.4">
      <c r="A259" s="70"/>
      <c r="B259" s="71"/>
      <c r="C259" s="161"/>
      <c r="D259" s="71"/>
      <c r="E259" s="71"/>
      <c r="F259" s="72"/>
      <c r="G259" s="72"/>
    </row>
    <row r="260" spans="1:9" ht="15.75" customHeight="1" thickBot="1" x14ac:dyDescent="0.4">
      <c r="A260" s="223" t="s">
        <v>48</v>
      </c>
      <c r="B260" s="224"/>
      <c r="C260" s="224"/>
      <c r="D260" s="224"/>
      <c r="E260" s="224"/>
      <c r="F260" s="225"/>
      <c r="G260" s="75">
        <f>SUM(G258:G259)</f>
        <v>0</v>
      </c>
    </row>
    <row r="261" spans="1:9" x14ac:dyDescent="0.35">
      <c r="A261" s="6"/>
      <c r="B261" s="28"/>
      <c r="C261" s="63"/>
      <c r="D261" s="63"/>
      <c r="E261" s="28"/>
      <c r="F261" s="28"/>
      <c r="G261" s="40"/>
    </row>
    <row r="262" spans="1:9" x14ac:dyDescent="0.35">
      <c r="A262" s="227" t="s">
        <v>359</v>
      </c>
      <c r="B262" s="227"/>
      <c r="C262" s="227"/>
      <c r="D262" s="227"/>
      <c r="E262" s="77"/>
      <c r="F262" s="77"/>
      <c r="G262" s="115"/>
      <c r="H262" s="2"/>
    </row>
    <row r="263" spans="1:9" x14ac:dyDescent="0.35">
      <c r="A263" s="227" t="s">
        <v>271</v>
      </c>
      <c r="B263" s="227"/>
      <c r="C263" s="165"/>
      <c r="D263" s="77"/>
      <c r="E263" s="77"/>
      <c r="F263" s="77"/>
      <c r="G263" s="115"/>
      <c r="H263" s="2"/>
    </row>
    <row r="264" spans="1:9" x14ac:dyDescent="0.35">
      <c r="A264" s="2"/>
      <c r="B264" s="5"/>
      <c r="C264" s="166"/>
      <c r="D264" s="234"/>
      <c r="E264" s="234"/>
      <c r="F264" s="2"/>
      <c r="G264" s="3" t="s">
        <v>283</v>
      </c>
    </row>
    <row r="265" spans="1:9" ht="15" thickBot="1" x14ac:dyDescent="0.4">
      <c r="A265" s="2"/>
      <c r="B265" s="5"/>
      <c r="C265" s="166"/>
      <c r="D265" s="234"/>
      <c r="E265" s="234"/>
      <c r="F265" s="2"/>
      <c r="G265" s="38"/>
      <c r="H265" s="2"/>
    </row>
    <row r="266" spans="1:9" ht="15.75" customHeight="1" x14ac:dyDescent="0.35">
      <c r="A266" s="228" t="s">
        <v>40</v>
      </c>
      <c r="B266" s="228" t="s">
        <v>41</v>
      </c>
      <c r="C266" s="228" t="s">
        <v>1</v>
      </c>
      <c r="D266" s="228" t="s">
        <v>42</v>
      </c>
      <c r="E266" s="228" t="s">
        <v>43</v>
      </c>
      <c r="F266" s="230" t="s">
        <v>44</v>
      </c>
      <c r="G266" s="65" t="s">
        <v>45</v>
      </c>
      <c r="H266" s="53"/>
    </row>
    <row r="267" spans="1:9" ht="15" thickBot="1" x14ac:dyDescent="0.4">
      <c r="A267" s="229"/>
      <c r="B267" s="229"/>
      <c r="C267" s="229"/>
      <c r="D267" s="229"/>
      <c r="E267" s="229"/>
      <c r="F267" s="231"/>
      <c r="G267" s="66" t="s">
        <v>46</v>
      </c>
      <c r="H267" s="53"/>
    </row>
    <row r="268" spans="1:9" x14ac:dyDescent="0.35">
      <c r="A268" s="110" t="s">
        <v>284</v>
      </c>
      <c r="B268" s="44" t="s">
        <v>47</v>
      </c>
      <c r="C268" s="7"/>
      <c r="D268" s="7"/>
      <c r="E268" s="7"/>
      <c r="F268" s="68"/>
      <c r="G268" s="69"/>
      <c r="H268" s="53"/>
    </row>
    <row r="269" spans="1:9" x14ac:dyDescent="0.35">
      <c r="A269" s="127"/>
      <c r="B269" s="71"/>
      <c r="C269" s="161"/>
      <c r="D269" s="71"/>
      <c r="E269" s="71"/>
      <c r="F269" s="72"/>
      <c r="G269" s="72"/>
      <c r="H269" s="53"/>
    </row>
    <row r="270" spans="1:9" x14ac:dyDescent="0.35">
      <c r="A270" s="110" t="s">
        <v>209</v>
      </c>
      <c r="B270" s="109" t="s">
        <v>210</v>
      </c>
      <c r="C270" s="122"/>
      <c r="D270" s="7"/>
      <c r="E270" s="7"/>
      <c r="F270" s="7"/>
      <c r="G270" s="7"/>
      <c r="H270" s="53"/>
    </row>
    <row r="271" spans="1:9" x14ac:dyDescent="0.35">
      <c r="A271" s="127"/>
      <c r="B271" s="71"/>
      <c r="C271" s="161"/>
      <c r="D271" s="71"/>
      <c r="E271" s="71"/>
      <c r="F271" s="72"/>
      <c r="G271" s="72"/>
      <c r="H271" s="53"/>
    </row>
    <row r="272" spans="1:9" x14ac:dyDescent="0.35">
      <c r="A272" s="110" t="s">
        <v>212</v>
      </c>
      <c r="B272" s="109" t="s">
        <v>211</v>
      </c>
      <c r="C272" s="122"/>
      <c r="D272" s="7" t="s">
        <v>6</v>
      </c>
      <c r="E272" s="129">
        <v>5000000</v>
      </c>
      <c r="F272" s="202">
        <v>1</v>
      </c>
      <c r="G272" s="69">
        <f>F272*E272</f>
        <v>5000000</v>
      </c>
      <c r="H272" s="53"/>
      <c r="I272" s="103"/>
    </row>
    <row r="273" spans="1:9" x14ac:dyDescent="0.35">
      <c r="A273" s="127"/>
      <c r="B273" s="71"/>
      <c r="C273" s="161"/>
      <c r="D273" s="71"/>
      <c r="E273" s="71"/>
      <c r="F273" s="72"/>
      <c r="G273" s="72"/>
      <c r="H273" s="53"/>
      <c r="I273" s="103"/>
    </row>
    <row r="274" spans="1:9" x14ac:dyDescent="0.35">
      <c r="A274" s="110" t="s">
        <v>213</v>
      </c>
      <c r="B274" s="109" t="s">
        <v>74</v>
      </c>
      <c r="C274" s="122"/>
      <c r="D274" s="122" t="s">
        <v>2</v>
      </c>
      <c r="E274" s="129">
        <f>G272</f>
        <v>5000000</v>
      </c>
      <c r="F274" s="201"/>
      <c r="G274" s="124">
        <f t="shared" ref="G274" si="21">F274*E274</f>
        <v>0</v>
      </c>
      <c r="H274" s="53"/>
      <c r="I274" s="103"/>
    </row>
    <row r="275" spans="1:9" x14ac:dyDescent="0.35">
      <c r="A275" s="70"/>
      <c r="B275" s="123"/>
      <c r="C275" s="162"/>
      <c r="D275" s="123"/>
      <c r="E275" s="123"/>
      <c r="F275" s="126"/>
      <c r="G275" s="126"/>
      <c r="H275" s="6"/>
      <c r="I275" s="103"/>
    </row>
    <row r="276" spans="1:9" ht="30" customHeight="1" x14ac:dyDescent="0.35">
      <c r="A276" s="105"/>
      <c r="B276" s="109" t="s">
        <v>37</v>
      </c>
      <c r="C276" s="122"/>
      <c r="D276" s="122"/>
      <c r="E276" s="125"/>
      <c r="F276" s="124"/>
      <c r="G276" s="124"/>
      <c r="H276" s="56"/>
      <c r="I276" s="103"/>
    </row>
    <row r="277" spans="1:9" x14ac:dyDescent="0.35">
      <c r="A277" s="106"/>
      <c r="B277" s="123"/>
      <c r="C277" s="162"/>
      <c r="D277" s="123"/>
      <c r="E277" s="123"/>
      <c r="F277" s="126"/>
      <c r="G277" s="126"/>
      <c r="H277" s="6"/>
      <c r="I277" s="103"/>
    </row>
    <row r="278" spans="1:9" ht="25.5" customHeight="1" x14ac:dyDescent="0.35">
      <c r="A278" s="105"/>
      <c r="B278" s="109" t="s">
        <v>38</v>
      </c>
      <c r="C278" s="122"/>
      <c r="D278" s="122" t="s">
        <v>6</v>
      </c>
      <c r="E278" s="124">
        <v>150000</v>
      </c>
      <c r="F278" s="203">
        <v>1</v>
      </c>
      <c r="G278" s="124">
        <f>F278*E278</f>
        <v>150000</v>
      </c>
      <c r="H278" s="6"/>
      <c r="I278" s="103"/>
    </row>
    <row r="279" spans="1:9" x14ac:dyDescent="0.35">
      <c r="A279" s="106"/>
      <c r="B279" s="123"/>
      <c r="C279" s="162"/>
      <c r="D279" s="123"/>
      <c r="E279" s="123"/>
      <c r="F279" s="126"/>
      <c r="G279" s="126"/>
      <c r="H279" s="6"/>
      <c r="I279" s="103"/>
    </row>
    <row r="280" spans="1:9" x14ac:dyDescent="0.35">
      <c r="A280" s="105"/>
      <c r="B280" s="109" t="s">
        <v>39</v>
      </c>
      <c r="C280" s="122"/>
      <c r="D280" s="122" t="s">
        <v>2</v>
      </c>
      <c r="E280" s="124">
        <f>G278</f>
        <v>150000</v>
      </c>
      <c r="F280" s="197"/>
      <c r="G280" s="124">
        <f t="shared" ref="G280" si="22">F280*E280</f>
        <v>0</v>
      </c>
      <c r="H280" s="57"/>
      <c r="I280" s="103"/>
    </row>
    <row r="281" spans="1:9" x14ac:dyDescent="0.35">
      <c r="A281" s="70"/>
      <c r="B281" s="123"/>
      <c r="C281" s="162"/>
      <c r="D281" s="123"/>
      <c r="E281" s="123"/>
      <c r="F281" s="126"/>
      <c r="G281" s="126"/>
      <c r="H281" s="6"/>
      <c r="I281" s="103"/>
    </row>
    <row r="282" spans="1:9" x14ac:dyDescent="0.35">
      <c r="A282" s="110" t="s">
        <v>214</v>
      </c>
      <c r="B282" s="109" t="s">
        <v>215</v>
      </c>
      <c r="C282" s="122" t="s">
        <v>1</v>
      </c>
      <c r="D282" s="122" t="s">
        <v>4</v>
      </c>
      <c r="E282" s="125">
        <v>50</v>
      </c>
      <c r="F282" s="124"/>
      <c r="G282" s="124">
        <f>F282*E282</f>
        <v>0</v>
      </c>
      <c r="H282" s="57"/>
      <c r="I282" s="103"/>
    </row>
    <row r="283" spans="1:9" x14ac:dyDescent="0.35">
      <c r="A283" s="106"/>
      <c r="B283" s="123"/>
      <c r="C283" s="162"/>
      <c r="D283" s="123"/>
      <c r="E283" s="123"/>
      <c r="F283" s="126"/>
      <c r="G283" s="126"/>
      <c r="H283" s="56"/>
      <c r="I283" s="103"/>
    </row>
    <row r="284" spans="1:9" ht="15" thickBot="1" x14ac:dyDescent="0.4">
      <c r="A284" s="105"/>
      <c r="B284" s="109"/>
      <c r="C284" s="122"/>
      <c r="D284" s="122"/>
      <c r="E284" s="125"/>
      <c r="F284" s="124"/>
      <c r="G284" s="124"/>
      <c r="H284" s="57"/>
      <c r="I284" s="103"/>
    </row>
    <row r="285" spans="1:9" ht="15.75" customHeight="1" thickBot="1" x14ac:dyDescent="0.4">
      <c r="A285" s="223" t="s">
        <v>48</v>
      </c>
      <c r="B285" s="224"/>
      <c r="C285" s="224"/>
      <c r="D285" s="224"/>
      <c r="E285" s="224"/>
      <c r="F285" s="225"/>
      <c r="G285" s="75">
        <f>SUM(G272:G284)</f>
        <v>5150000</v>
      </c>
      <c r="H285" s="28"/>
    </row>
    <row r="286" spans="1:9" x14ac:dyDescent="0.35">
      <c r="A286" s="6"/>
      <c r="B286" s="28"/>
      <c r="C286" s="63"/>
      <c r="D286" s="63"/>
      <c r="E286" s="6"/>
      <c r="F286" s="6"/>
      <c r="G286" s="76"/>
    </row>
    <row r="287" spans="1:9" s="49" customFormat="1" x14ac:dyDescent="0.35">
      <c r="A287" s="28"/>
      <c r="B287" s="28"/>
      <c r="C287" s="63"/>
      <c r="D287" s="28"/>
      <c r="E287" s="28"/>
      <c r="F287" s="28"/>
      <c r="G287" s="100"/>
    </row>
    <row r="288" spans="1:9" s="49" customFormat="1" x14ac:dyDescent="0.35">
      <c r="A288" s="227" t="s">
        <v>359</v>
      </c>
      <c r="B288" s="227"/>
      <c r="C288" s="227"/>
      <c r="D288" s="227"/>
      <c r="E288" s="2"/>
      <c r="F288" s="2"/>
      <c r="G288" s="101"/>
    </row>
    <row r="289" spans="1:9" s="49" customFormat="1" x14ac:dyDescent="0.35">
      <c r="A289" s="227" t="s">
        <v>271</v>
      </c>
      <c r="B289" s="227"/>
      <c r="C289" s="165"/>
      <c r="D289" s="2"/>
      <c r="E289" s="2"/>
      <c r="F289" s="2"/>
      <c r="G289" s="101"/>
    </row>
    <row r="290" spans="1:9" s="49" customFormat="1" x14ac:dyDescent="0.35">
      <c r="A290" s="2"/>
      <c r="B290" s="5"/>
      <c r="C290" s="173"/>
      <c r="D290" s="2"/>
      <c r="E290" s="2"/>
      <c r="F290" s="2"/>
      <c r="G290" s="99" t="s">
        <v>289</v>
      </c>
    </row>
    <row r="291" spans="1:9" s="49" customFormat="1" ht="15" thickBot="1" x14ac:dyDescent="0.4">
      <c r="A291" s="121"/>
      <c r="B291" s="5"/>
      <c r="C291" s="173"/>
      <c r="D291" s="2"/>
      <c r="E291" s="2"/>
      <c r="F291" s="2"/>
      <c r="G291" s="101"/>
    </row>
    <row r="292" spans="1:9" s="49" customFormat="1" x14ac:dyDescent="0.35">
      <c r="A292" s="228" t="s">
        <v>40</v>
      </c>
      <c r="B292" s="228" t="s">
        <v>41</v>
      </c>
      <c r="C292" s="228" t="s">
        <v>1</v>
      </c>
      <c r="D292" s="228" t="s">
        <v>42</v>
      </c>
      <c r="E292" s="228" t="s">
        <v>43</v>
      </c>
      <c r="F292" s="230" t="s">
        <v>44</v>
      </c>
      <c r="G292" s="65" t="s">
        <v>45</v>
      </c>
    </row>
    <row r="293" spans="1:9" s="49" customFormat="1" ht="15" thickBot="1" x14ac:dyDescent="0.4">
      <c r="A293" s="229"/>
      <c r="B293" s="229"/>
      <c r="C293" s="229"/>
      <c r="D293" s="229"/>
      <c r="E293" s="229"/>
      <c r="F293" s="231"/>
      <c r="G293" s="66" t="s">
        <v>46</v>
      </c>
    </row>
    <row r="294" spans="1:9" s="49" customFormat="1" x14ac:dyDescent="0.35">
      <c r="A294" s="67" t="s">
        <v>290</v>
      </c>
      <c r="B294" s="44" t="s">
        <v>309</v>
      </c>
      <c r="C294" s="7"/>
      <c r="D294" s="7"/>
      <c r="E294" s="73"/>
      <c r="F294" s="69"/>
      <c r="G294" s="69"/>
    </row>
    <row r="295" spans="1:9" s="49" customFormat="1" x14ac:dyDescent="0.35">
      <c r="A295" s="70"/>
      <c r="B295" s="71"/>
      <c r="C295" s="161"/>
      <c r="D295" s="71"/>
      <c r="E295" s="71"/>
      <c r="F295" s="72"/>
      <c r="G295" s="72"/>
    </row>
    <row r="296" spans="1:9" s="49" customFormat="1" x14ac:dyDescent="0.35">
      <c r="A296" s="67" t="s">
        <v>310</v>
      </c>
      <c r="B296" s="44" t="s">
        <v>311</v>
      </c>
      <c r="C296" s="7"/>
      <c r="D296" s="44"/>
      <c r="E296" s="44"/>
      <c r="F296" s="78"/>
      <c r="G296" s="78"/>
    </row>
    <row r="297" spans="1:9" s="49" customFormat="1" x14ac:dyDescent="0.35">
      <c r="A297" s="70"/>
      <c r="B297" s="71"/>
      <c r="C297" s="161"/>
      <c r="D297" s="71"/>
      <c r="E297" s="71"/>
      <c r="F297" s="72"/>
      <c r="G297" s="72"/>
    </row>
    <row r="298" spans="1:9" s="49" customFormat="1" x14ac:dyDescent="0.35">
      <c r="A298" s="67" t="s">
        <v>312</v>
      </c>
      <c r="B298" s="44" t="s">
        <v>313</v>
      </c>
      <c r="C298" s="7"/>
      <c r="D298" s="7" t="s">
        <v>4</v>
      </c>
      <c r="E298" s="44">
        <v>3</v>
      </c>
      <c r="F298" s="78"/>
      <c r="G298" s="78">
        <f>F298*E298</f>
        <v>0</v>
      </c>
      <c r="I298" s="199"/>
    </row>
    <row r="299" spans="1:9" s="49" customFormat="1" x14ac:dyDescent="0.35">
      <c r="A299" s="70"/>
      <c r="B299" s="71"/>
      <c r="C299" s="161"/>
      <c r="D299" s="71"/>
      <c r="E299" s="71"/>
      <c r="F299" s="72"/>
      <c r="G299" s="72"/>
      <c r="I299" s="199"/>
    </row>
    <row r="300" spans="1:9" s="49" customFormat="1" x14ac:dyDescent="0.35">
      <c r="A300" s="67" t="s">
        <v>314</v>
      </c>
      <c r="B300" s="44" t="s">
        <v>315</v>
      </c>
      <c r="C300" s="7"/>
      <c r="D300" s="7" t="s">
        <v>4</v>
      </c>
      <c r="E300" s="44">
        <v>1</v>
      </c>
      <c r="F300" s="78"/>
      <c r="G300" s="78">
        <f>F300*E300</f>
        <v>0</v>
      </c>
      <c r="I300" s="199"/>
    </row>
    <row r="301" spans="1:9" s="49" customFormat="1" x14ac:dyDescent="0.35">
      <c r="A301" s="70"/>
      <c r="B301" s="71"/>
      <c r="C301" s="161"/>
      <c r="D301" s="71"/>
      <c r="E301" s="71"/>
      <c r="F301" s="72"/>
      <c r="G301" s="72"/>
      <c r="I301" s="199"/>
    </row>
    <row r="302" spans="1:9" s="49" customFormat="1" x14ac:dyDescent="0.35">
      <c r="A302" s="67" t="s">
        <v>316</v>
      </c>
      <c r="B302" s="44" t="s">
        <v>317</v>
      </c>
      <c r="C302" s="7"/>
      <c r="D302" s="7"/>
      <c r="E302" s="73"/>
      <c r="F302" s="69"/>
      <c r="G302" s="69"/>
      <c r="I302" s="199"/>
    </row>
    <row r="303" spans="1:9" s="49" customFormat="1" x14ac:dyDescent="0.35">
      <c r="A303" s="70"/>
      <c r="B303" s="71"/>
      <c r="C303" s="161"/>
      <c r="D303" s="71"/>
      <c r="E303" s="71"/>
      <c r="F303" s="71"/>
      <c r="G303" s="71"/>
      <c r="I303" s="199"/>
    </row>
    <row r="304" spans="1:9" s="49" customFormat="1" x14ac:dyDescent="0.35">
      <c r="A304" s="67" t="s">
        <v>318</v>
      </c>
      <c r="B304" s="44" t="s">
        <v>319</v>
      </c>
      <c r="C304" s="7"/>
      <c r="D304" s="7" t="s">
        <v>8</v>
      </c>
      <c r="E304" s="73">
        <v>14056</v>
      </c>
      <c r="F304" s="69"/>
      <c r="G304" s="69">
        <f>F304*E304</f>
        <v>0</v>
      </c>
      <c r="I304" s="199"/>
    </row>
    <row r="305" spans="1:9" s="49" customFormat="1" x14ac:dyDescent="0.35">
      <c r="A305" s="70"/>
      <c r="B305" s="71"/>
      <c r="C305" s="161"/>
      <c r="D305" s="71"/>
      <c r="E305" s="71"/>
      <c r="F305" s="71"/>
      <c r="G305" s="71"/>
      <c r="I305" s="199"/>
    </row>
    <row r="306" spans="1:9" s="49" customFormat="1" x14ac:dyDescent="0.35">
      <c r="A306" s="67" t="s">
        <v>320</v>
      </c>
      <c r="B306" s="44" t="s">
        <v>321</v>
      </c>
      <c r="C306" s="7"/>
      <c r="D306" s="7" t="s">
        <v>8</v>
      </c>
      <c r="E306" s="73">
        <v>12000</v>
      </c>
      <c r="F306" s="69"/>
      <c r="G306" s="69">
        <f>F306*E306</f>
        <v>0</v>
      </c>
      <c r="I306" s="199"/>
    </row>
    <row r="307" spans="1:9" s="49" customFormat="1" x14ac:dyDescent="0.35">
      <c r="A307" s="70"/>
      <c r="B307" s="71"/>
      <c r="C307" s="161"/>
      <c r="D307" s="71"/>
      <c r="E307" s="71"/>
      <c r="F307" s="71"/>
      <c r="G307" s="71"/>
      <c r="I307" s="199"/>
    </row>
    <row r="308" spans="1:9" s="49" customFormat="1" x14ac:dyDescent="0.35">
      <c r="A308" s="67" t="s">
        <v>322</v>
      </c>
      <c r="B308" s="44" t="s">
        <v>83</v>
      </c>
      <c r="C308" s="7"/>
      <c r="D308" s="7" t="s">
        <v>8</v>
      </c>
      <c r="E308" s="73">
        <v>8800</v>
      </c>
      <c r="F308" s="69"/>
      <c r="G308" s="69">
        <f>F308*E308</f>
        <v>0</v>
      </c>
      <c r="I308" s="199"/>
    </row>
    <row r="309" spans="1:9" s="49" customFormat="1" x14ac:dyDescent="0.35">
      <c r="A309" s="70"/>
      <c r="B309" s="71"/>
      <c r="C309" s="161"/>
      <c r="D309" s="71"/>
      <c r="E309" s="71"/>
      <c r="F309" s="71"/>
      <c r="G309" s="71"/>
      <c r="I309" s="199"/>
    </row>
    <row r="310" spans="1:9" s="49" customFormat="1" x14ac:dyDescent="0.35">
      <c r="A310" s="67" t="s">
        <v>323</v>
      </c>
      <c r="B310" s="44" t="s">
        <v>324</v>
      </c>
      <c r="C310" s="7"/>
      <c r="D310" s="7" t="s">
        <v>8</v>
      </c>
      <c r="E310" s="73">
        <v>1800</v>
      </c>
      <c r="F310" s="69"/>
      <c r="G310" s="69">
        <f>F310*E310</f>
        <v>0</v>
      </c>
      <c r="I310" s="199"/>
    </row>
    <row r="311" spans="1:9" s="49" customFormat="1" x14ac:dyDescent="0.35">
      <c r="A311" s="70"/>
      <c r="B311" s="71"/>
      <c r="C311" s="161"/>
      <c r="D311" s="71"/>
      <c r="E311" s="71"/>
      <c r="F311" s="71"/>
      <c r="G311" s="71"/>
      <c r="I311" s="199"/>
    </row>
    <row r="312" spans="1:9" s="49" customFormat="1" x14ac:dyDescent="0.35">
      <c r="A312" s="67" t="s">
        <v>325</v>
      </c>
      <c r="B312" s="44" t="s">
        <v>326</v>
      </c>
      <c r="C312" s="7"/>
      <c r="D312" s="7" t="s">
        <v>8</v>
      </c>
      <c r="E312" s="73">
        <v>10800</v>
      </c>
      <c r="F312" s="69"/>
      <c r="G312" s="69">
        <f>F312*E312</f>
        <v>0</v>
      </c>
      <c r="I312" s="199"/>
    </row>
    <row r="313" spans="1:9" s="49" customFormat="1" x14ac:dyDescent="0.35">
      <c r="A313" s="70"/>
      <c r="B313" s="71"/>
      <c r="C313" s="161"/>
      <c r="D313" s="71"/>
      <c r="E313" s="71"/>
      <c r="F313" s="71"/>
      <c r="G313" s="71"/>
      <c r="I313" s="199"/>
    </row>
    <row r="314" spans="1:9" s="49" customFormat="1" x14ac:dyDescent="0.35">
      <c r="A314" s="67" t="s">
        <v>327</v>
      </c>
      <c r="B314" s="44" t="s">
        <v>328</v>
      </c>
      <c r="C314" s="7"/>
      <c r="D314" s="7"/>
      <c r="E314" s="73"/>
      <c r="F314" s="69"/>
      <c r="G314" s="69"/>
      <c r="I314" s="199"/>
    </row>
    <row r="315" spans="1:9" s="49" customFormat="1" x14ac:dyDescent="0.35">
      <c r="A315" s="70"/>
      <c r="B315" s="71"/>
      <c r="C315" s="161"/>
      <c r="D315" s="71"/>
      <c r="E315" s="71"/>
      <c r="F315" s="71"/>
      <c r="G315" s="71"/>
      <c r="I315" s="199"/>
    </row>
    <row r="316" spans="1:9" s="49" customFormat="1" x14ac:dyDescent="0.35">
      <c r="A316" s="67" t="s">
        <v>329</v>
      </c>
      <c r="B316" s="44" t="s">
        <v>330</v>
      </c>
      <c r="C316" s="7"/>
      <c r="D316" s="7" t="s">
        <v>8</v>
      </c>
      <c r="E316" s="73">
        <v>2500</v>
      </c>
      <c r="F316" s="69"/>
      <c r="G316" s="69">
        <f>F316*E316</f>
        <v>0</v>
      </c>
      <c r="I316" s="199"/>
    </row>
    <row r="317" spans="1:9" s="49" customFormat="1" x14ac:dyDescent="0.35">
      <c r="A317" s="70"/>
      <c r="B317" s="71"/>
      <c r="C317" s="161"/>
      <c r="D317" s="71"/>
      <c r="E317" s="71"/>
      <c r="F317" s="71"/>
      <c r="G317" s="71"/>
      <c r="I317" s="199"/>
    </row>
    <row r="318" spans="1:9" s="49" customFormat="1" x14ac:dyDescent="0.35">
      <c r="A318" s="67" t="s">
        <v>331</v>
      </c>
      <c r="B318" s="44" t="s">
        <v>332</v>
      </c>
      <c r="C318" s="7"/>
      <c r="D318" s="44"/>
      <c r="E318" s="44"/>
      <c r="F318" s="44"/>
      <c r="G318" s="44"/>
      <c r="I318" s="199"/>
    </row>
    <row r="319" spans="1:9" s="49" customFormat="1" x14ac:dyDescent="0.35">
      <c r="A319" s="70"/>
      <c r="B319" s="71"/>
      <c r="C319" s="161"/>
      <c r="D319" s="71"/>
      <c r="E319" s="71"/>
      <c r="F319" s="71"/>
      <c r="G319" s="71"/>
      <c r="I319" s="199"/>
    </row>
    <row r="320" spans="1:9" s="49" customFormat="1" x14ac:dyDescent="0.35">
      <c r="A320" s="67" t="s">
        <v>333</v>
      </c>
      <c r="B320" s="44" t="s">
        <v>334</v>
      </c>
      <c r="C320" s="7" t="s">
        <v>1</v>
      </c>
      <c r="D320" s="7" t="s">
        <v>8</v>
      </c>
      <c r="E320" s="73">
        <v>700</v>
      </c>
      <c r="F320" s="69"/>
      <c r="G320" s="69">
        <f>F320*E320</f>
        <v>0</v>
      </c>
      <c r="I320" s="199"/>
    </row>
    <row r="321" spans="1:9" s="49" customFormat="1" x14ac:dyDescent="0.35">
      <c r="A321" s="70"/>
      <c r="B321" s="71"/>
      <c r="C321" s="161"/>
      <c r="D321" s="71"/>
      <c r="E321" s="71"/>
      <c r="F321" s="71"/>
      <c r="G321" s="71"/>
      <c r="I321" s="199"/>
    </row>
    <row r="322" spans="1:9" s="49" customFormat="1" x14ac:dyDescent="0.35">
      <c r="A322" s="67" t="s">
        <v>335</v>
      </c>
      <c r="B322" s="44" t="s">
        <v>336</v>
      </c>
      <c r="C322" s="7"/>
      <c r="D322" s="44"/>
      <c r="E322" s="44"/>
      <c r="F322" s="44"/>
      <c r="G322" s="44"/>
      <c r="I322" s="199"/>
    </row>
    <row r="323" spans="1:9" s="49" customFormat="1" x14ac:dyDescent="0.35">
      <c r="A323" s="70"/>
      <c r="B323" s="71"/>
      <c r="C323" s="161"/>
      <c r="D323" s="71"/>
      <c r="E323" s="71"/>
      <c r="F323" s="71"/>
      <c r="G323" s="71"/>
      <c r="I323" s="199"/>
    </row>
    <row r="324" spans="1:9" s="49" customFormat="1" x14ac:dyDescent="0.35">
      <c r="A324" s="67" t="s">
        <v>337</v>
      </c>
      <c r="B324" s="44" t="s">
        <v>338</v>
      </c>
      <c r="C324" s="7"/>
      <c r="D324" s="44"/>
      <c r="E324" s="44"/>
      <c r="F324" s="44"/>
      <c r="G324" s="44"/>
      <c r="I324" s="199"/>
    </row>
    <row r="325" spans="1:9" s="49" customFormat="1" x14ac:dyDescent="0.35">
      <c r="A325" s="70"/>
      <c r="B325" s="71"/>
      <c r="C325" s="161"/>
      <c r="D325" s="71"/>
      <c r="E325" s="71"/>
      <c r="F325" s="71"/>
      <c r="G325" s="71"/>
      <c r="I325" s="199"/>
    </row>
    <row r="326" spans="1:9" s="49" customFormat="1" x14ac:dyDescent="0.35">
      <c r="A326" s="67"/>
      <c r="B326" s="44" t="s">
        <v>339</v>
      </c>
      <c r="C326" s="7" t="s">
        <v>1</v>
      </c>
      <c r="D326" s="7" t="s">
        <v>5</v>
      </c>
      <c r="E326" s="44">
        <v>13556</v>
      </c>
      <c r="F326" s="44"/>
      <c r="G326" s="78">
        <f>F326*E326</f>
        <v>0</v>
      </c>
      <c r="I326" s="199"/>
    </row>
    <row r="327" spans="1:9" s="49" customFormat="1" ht="15" thickBot="1" x14ac:dyDescent="0.4">
      <c r="A327" s="70"/>
      <c r="B327" s="71"/>
      <c r="C327" s="161"/>
      <c r="D327" s="71"/>
      <c r="E327" s="71"/>
      <c r="F327" s="71"/>
      <c r="G327" s="71"/>
      <c r="I327" s="199"/>
    </row>
    <row r="328" spans="1:9" s="49" customFormat="1" ht="15.75" customHeight="1" thickBot="1" x14ac:dyDescent="0.4">
      <c r="A328" s="223" t="s">
        <v>55</v>
      </c>
      <c r="B328" s="224"/>
      <c r="C328" s="224"/>
      <c r="D328" s="224"/>
      <c r="E328" s="224"/>
      <c r="F328" s="225"/>
      <c r="G328" s="75">
        <f>SUM(G298:G326)</f>
        <v>0</v>
      </c>
      <c r="I328" s="199"/>
    </row>
    <row r="329" spans="1:9" s="49" customFormat="1" ht="15.75" customHeight="1" x14ac:dyDescent="0.35">
      <c r="A329" s="28"/>
      <c r="B329" s="28"/>
      <c r="C329" s="63"/>
      <c r="D329" s="28"/>
      <c r="E329" s="28"/>
      <c r="F329" s="28"/>
      <c r="G329" s="100"/>
      <c r="I329" s="199"/>
    </row>
    <row r="330" spans="1:9" s="49" customFormat="1" ht="15.75" customHeight="1" x14ac:dyDescent="0.35">
      <c r="A330" s="28"/>
      <c r="B330" s="28"/>
      <c r="C330" s="63"/>
      <c r="D330" s="28"/>
      <c r="E330" s="28"/>
      <c r="F330" s="28"/>
      <c r="G330" s="100"/>
      <c r="I330" s="199"/>
    </row>
    <row r="331" spans="1:9" s="49" customFormat="1" ht="15.75" customHeight="1" x14ac:dyDescent="0.35">
      <c r="A331" s="227" t="s">
        <v>359</v>
      </c>
      <c r="B331" s="227"/>
      <c r="C331" s="227"/>
      <c r="D331" s="227"/>
      <c r="E331" s="28"/>
      <c r="F331" s="28"/>
      <c r="G331" s="100"/>
      <c r="I331" s="199"/>
    </row>
    <row r="332" spans="1:9" s="49" customFormat="1" ht="15.75" customHeight="1" x14ac:dyDescent="0.35">
      <c r="A332" s="227" t="s">
        <v>271</v>
      </c>
      <c r="B332" s="227"/>
      <c r="C332" s="165"/>
      <c r="D332" s="2"/>
      <c r="E332" s="28"/>
      <c r="F332" s="28"/>
      <c r="G332" s="100"/>
      <c r="I332" s="199"/>
    </row>
    <row r="333" spans="1:9" s="49" customFormat="1" ht="15.75" customHeight="1" x14ac:dyDescent="0.35">
      <c r="A333" s="28"/>
      <c r="B333" s="28"/>
      <c r="C333" s="63"/>
      <c r="D333" s="28"/>
      <c r="E333" s="28"/>
      <c r="F333" s="28"/>
      <c r="G333" s="100"/>
      <c r="I333" s="199"/>
    </row>
    <row r="334" spans="1:9" s="49" customFormat="1" ht="15.75" customHeight="1" x14ac:dyDescent="0.35">
      <c r="A334" s="2"/>
      <c r="B334" s="5"/>
      <c r="C334" s="178"/>
      <c r="D334" s="2"/>
      <c r="E334" s="2"/>
      <c r="F334" s="2"/>
      <c r="G334" s="99" t="s">
        <v>366</v>
      </c>
      <c r="I334" s="199"/>
    </row>
    <row r="335" spans="1:9" s="49" customFormat="1" ht="15.75" customHeight="1" thickBot="1" x14ac:dyDescent="0.4">
      <c r="A335" s="121"/>
      <c r="B335" s="5"/>
      <c r="C335" s="178"/>
      <c r="D335" s="2"/>
      <c r="E335" s="2"/>
      <c r="F335" s="2"/>
      <c r="G335" s="101"/>
      <c r="I335" s="199"/>
    </row>
    <row r="336" spans="1:9" s="49" customFormat="1" ht="15.75" customHeight="1" x14ac:dyDescent="0.35">
      <c r="A336" s="228" t="s">
        <v>40</v>
      </c>
      <c r="B336" s="228" t="s">
        <v>41</v>
      </c>
      <c r="C336" s="228" t="s">
        <v>1</v>
      </c>
      <c r="D336" s="228" t="s">
        <v>42</v>
      </c>
      <c r="E336" s="228" t="s">
        <v>43</v>
      </c>
      <c r="F336" s="230" t="s">
        <v>44</v>
      </c>
      <c r="G336" s="65" t="s">
        <v>45</v>
      </c>
      <c r="I336" s="199"/>
    </row>
    <row r="337" spans="1:9" s="49" customFormat="1" ht="15.75" customHeight="1" thickBot="1" x14ac:dyDescent="0.4">
      <c r="A337" s="229"/>
      <c r="B337" s="229"/>
      <c r="C337" s="229"/>
      <c r="D337" s="229"/>
      <c r="E337" s="229"/>
      <c r="F337" s="231"/>
      <c r="G337" s="66" t="s">
        <v>46</v>
      </c>
      <c r="I337" s="199"/>
    </row>
    <row r="338" spans="1:9" s="49" customFormat="1" ht="15.75" customHeight="1" x14ac:dyDescent="0.35">
      <c r="A338" s="67" t="s">
        <v>367</v>
      </c>
      <c r="B338" s="44" t="s">
        <v>368</v>
      </c>
      <c r="C338" s="44"/>
      <c r="D338" s="7"/>
      <c r="E338" s="73"/>
      <c r="F338" s="69"/>
      <c r="G338" s="69"/>
      <c r="I338" s="199"/>
    </row>
    <row r="339" spans="1:9" s="49" customFormat="1" ht="15.75" customHeight="1" x14ac:dyDescent="0.35">
      <c r="A339" s="70"/>
      <c r="B339" s="71"/>
      <c r="C339" s="71"/>
      <c r="D339" s="71"/>
      <c r="E339" s="71"/>
      <c r="F339" s="72"/>
      <c r="G339" s="72"/>
      <c r="I339" s="199"/>
    </row>
    <row r="340" spans="1:9" s="49" customFormat="1" ht="33" customHeight="1" x14ac:dyDescent="0.35">
      <c r="A340" s="67" t="s">
        <v>369</v>
      </c>
      <c r="B340" s="44" t="s">
        <v>370</v>
      </c>
      <c r="C340" s="44"/>
      <c r="D340" s="7"/>
      <c r="E340" s="44"/>
      <c r="F340" s="78"/>
      <c r="G340" s="78"/>
      <c r="I340" s="199"/>
    </row>
    <row r="341" spans="1:9" s="49" customFormat="1" ht="15.75" customHeight="1" x14ac:dyDescent="0.35">
      <c r="A341" s="70"/>
      <c r="B341" s="71"/>
      <c r="C341" s="71"/>
      <c r="D341" s="71"/>
      <c r="E341" s="71"/>
      <c r="F341" s="72"/>
      <c r="G341" s="72"/>
      <c r="I341" s="199"/>
    </row>
    <row r="342" spans="1:9" s="49" customFormat="1" ht="15.75" customHeight="1" x14ac:dyDescent="0.35">
      <c r="A342" s="67" t="s">
        <v>371</v>
      </c>
      <c r="B342" s="44" t="s">
        <v>372</v>
      </c>
      <c r="C342" s="44"/>
      <c r="D342" s="7"/>
      <c r="E342" s="44"/>
      <c r="F342" s="78"/>
      <c r="G342" s="78"/>
      <c r="I342" s="199"/>
    </row>
    <row r="343" spans="1:9" s="49" customFormat="1" ht="15.75" customHeight="1" x14ac:dyDescent="0.35">
      <c r="A343" s="70"/>
      <c r="B343" s="71"/>
      <c r="C343" s="71"/>
      <c r="D343" s="71"/>
      <c r="E343" s="71"/>
      <c r="F343" s="72"/>
      <c r="G343" s="72"/>
      <c r="I343" s="199"/>
    </row>
    <row r="344" spans="1:9" s="49" customFormat="1" ht="15.75" customHeight="1" x14ac:dyDescent="0.35">
      <c r="A344" s="179" t="s">
        <v>265</v>
      </c>
      <c r="B344" s="44" t="s">
        <v>373</v>
      </c>
      <c r="C344" s="44"/>
      <c r="D344" s="7" t="s">
        <v>8</v>
      </c>
      <c r="E344" s="44">
        <v>5150</v>
      </c>
      <c r="F344" s="78"/>
      <c r="G344" s="78">
        <f>F344*E344</f>
        <v>0</v>
      </c>
      <c r="I344" s="199"/>
    </row>
    <row r="345" spans="1:9" s="49" customFormat="1" ht="15.75" customHeight="1" x14ac:dyDescent="0.35">
      <c r="A345" s="70"/>
      <c r="B345" s="71"/>
      <c r="C345" s="71"/>
      <c r="D345" s="71"/>
      <c r="E345" s="71"/>
      <c r="F345" s="72"/>
      <c r="G345" s="72"/>
      <c r="I345" s="199"/>
    </row>
    <row r="346" spans="1:9" s="49" customFormat="1" ht="15.75" customHeight="1" x14ac:dyDescent="0.35">
      <c r="A346" s="179" t="s">
        <v>433</v>
      </c>
      <c r="B346" s="44" t="s">
        <v>374</v>
      </c>
      <c r="C346" s="44"/>
      <c r="D346" s="7" t="s">
        <v>8</v>
      </c>
      <c r="E346" s="44">
        <v>6350</v>
      </c>
      <c r="F346" s="78"/>
      <c r="G346" s="78">
        <f>F346*E346</f>
        <v>0</v>
      </c>
      <c r="I346" s="199"/>
    </row>
    <row r="347" spans="1:9" s="49" customFormat="1" ht="15.75" customHeight="1" x14ac:dyDescent="0.35">
      <c r="A347" s="70"/>
      <c r="B347" s="71"/>
      <c r="C347" s="71"/>
      <c r="D347" s="71"/>
      <c r="E347" s="71"/>
      <c r="F347" s="72"/>
      <c r="G347" s="72"/>
      <c r="I347" s="199"/>
    </row>
    <row r="348" spans="1:9" s="49" customFormat="1" ht="15.75" customHeight="1" x14ac:dyDescent="0.35">
      <c r="A348" s="131" t="s">
        <v>375</v>
      </c>
      <c r="B348" s="44" t="s">
        <v>376</v>
      </c>
      <c r="C348" s="44"/>
      <c r="D348" s="7" t="s">
        <v>8</v>
      </c>
      <c r="E348" s="44">
        <v>5660</v>
      </c>
      <c r="F348" s="78"/>
      <c r="G348" s="78">
        <f>F348*E348</f>
        <v>0</v>
      </c>
      <c r="I348" s="199"/>
    </row>
    <row r="349" spans="1:9" s="49" customFormat="1" ht="15.75" customHeight="1" x14ac:dyDescent="0.35">
      <c r="A349" s="70"/>
      <c r="B349" s="71"/>
      <c r="C349" s="71"/>
      <c r="D349" s="71"/>
      <c r="E349" s="71"/>
      <c r="F349" s="72"/>
      <c r="G349" s="72"/>
      <c r="I349" s="199"/>
    </row>
    <row r="350" spans="1:9" s="49" customFormat="1" ht="15.75" customHeight="1" x14ac:dyDescent="0.35">
      <c r="A350" s="131" t="s">
        <v>377</v>
      </c>
      <c r="B350" s="44" t="s">
        <v>378</v>
      </c>
      <c r="C350" s="44"/>
      <c r="D350" s="7" t="s">
        <v>8</v>
      </c>
      <c r="E350" s="73">
        <v>10230</v>
      </c>
      <c r="F350" s="69"/>
      <c r="G350" s="69">
        <f>F350*E350</f>
        <v>0</v>
      </c>
      <c r="I350" s="199"/>
    </row>
    <row r="351" spans="1:9" s="49" customFormat="1" ht="15.75" customHeight="1" x14ac:dyDescent="0.35">
      <c r="A351" s="70"/>
      <c r="B351" s="71"/>
      <c r="C351" s="71"/>
      <c r="D351" s="71"/>
      <c r="E351" s="71"/>
      <c r="F351" s="72"/>
      <c r="G351" s="72"/>
      <c r="I351" s="199"/>
    </row>
    <row r="352" spans="1:9" s="49" customFormat="1" ht="15.75" customHeight="1" x14ac:dyDescent="0.35">
      <c r="A352" s="131" t="s">
        <v>379</v>
      </c>
      <c r="B352" s="109" t="s">
        <v>380</v>
      </c>
      <c r="C352" s="44"/>
      <c r="D352" s="7" t="s">
        <v>8</v>
      </c>
      <c r="E352" s="44">
        <v>162</v>
      </c>
      <c r="F352" s="78"/>
      <c r="G352" s="78">
        <f>F352*E352</f>
        <v>0</v>
      </c>
      <c r="I352" s="199"/>
    </row>
    <row r="353" spans="1:9" s="49" customFormat="1" ht="15.75" customHeight="1" x14ac:dyDescent="0.35">
      <c r="A353" s="70"/>
      <c r="B353" s="71"/>
      <c r="C353" s="71"/>
      <c r="D353" s="71"/>
      <c r="E353" s="71"/>
      <c r="F353" s="72"/>
      <c r="G353" s="72"/>
      <c r="I353" s="199"/>
    </row>
    <row r="354" spans="1:9" s="49" customFormat="1" ht="21" customHeight="1" x14ac:dyDescent="0.35">
      <c r="A354" s="131" t="s">
        <v>381</v>
      </c>
      <c r="B354" s="44" t="s">
        <v>382</v>
      </c>
      <c r="C354" s="44"/>
      <c r="D354" s="7" t="s">
        <v>8</v>
      </c>
      <c r="E354" s="73">
        <v>250</v>
      </c>
      <c r="F354" s="69"/>
      <c r="G354" s="69">
        <f>F354*E354</f>
        <v>0</v>
      </c>
      <c r="I354" s="199"/>
    </row>
    <row r="355" spans="1:9" s="49" customFormat="1" ht="15.75" customHeight="1" thickBot="1" x14ac:dyDescent="0.4">
      <c r="A355" s="127"/>
      <c r="B355" s="123"/>
      <c r="C355" s="123"/>
      <c r="D355" s="71"/>
      <c r="E355" s="71"/>
      <c r="F355" s="71"/>
      <c r="G355" s="71"/>
      <c r="I355" s="199"/>
    </row>
    <row r="356" spans="1:9" s="49" customFormat="1" ht="15.75" customHeight="1" thickBot="1" x14ac:dyDescent="0.4">
      <c r="A356" s="223" t="s">
        <v>55</v>
      </c>
      <c r="B356" s="224"/>
      <c r="C356" s="224"/>
      <c r="D356" s="224"/>
      <c r="E356" s="224"/>
      <c r="F356" s="225"/>
      <c r="G356" s="75">
        <f>SUM(G344:G354)</f>
        <v>0</v>
      </c>
      <c r="I356" s="199"/>
    </row>
    <row r="357" spans="1:9" s="49" customFormat="1" ht="15.75" customHeight="1" x14ac:dyDescent="0.35">
      <c r="A357" s="28"/>
      <c r="B357" s="28"/>
      <c r="C357" s="63"/>
      <c r="D357" s="28"/>
      <c r="E357" s="28"/>
      <c r="F357" s="28"/>
      <c r="G357" s="100"/>
      <c r="I357" s="199"/>
    </row>
    <row r="358" spans="1:9" s="49" customFormat="1" x14ac:dyDescent="0.35">
      <c r="A358" s="227" t="s">
        <v>359</v>
      </c>
      <c r="B358" s="227"/>
      <c r="C358" s="227"/>
      <c r="D358" s="227"/>
      <c r="E358" s="2"/>
      <c r="F358" s="2"/>
      <c r="G358" s="101"/>
      <c r="I358" s="199"/>
    </row>
    <row r="359" spans="1:9" s="49" customFormat="1" x14ac:dyDescent="0.35">
      <c r="A359" s="227" t="s">
        <v>271</v>
      </c>
      <c r="B359" s="227"/>
      <c r="C359" s="165"/>
      <c r="D359" s="2"/>
      <c r="E359" s="2"/>
      <c r="F359" s="2"/>
      <c r="G359" s="101"/>
      <c r="I359" s="199"/>
    </row>
    <row r="360" spans="1:9" s="49" customFormat="1" x14ac:dyDescent="0.35">
      <c r="A360" s="2"/>
      <c r="B360" s="5"/>
      <c r="C360" s="173"/>
      <c r="D360" s="2"/>
      <c r="E360" s="2"/>
      <c r="F360" s="2"/>
      <c r="G360" s="99" t="s">
        <v>340</v>
      </c>
      <c r="I360" s="199"/>
    </row>
    <row r="361" spans="1:9" s="49" customFormat="1" ht="15" thickBot="1" x14ac:dyDescent="0.4">
      <c r="A361" s="121"/>
      <c r="B361" s="5"/>
      <c r="C361" s="173"/>
      <c r="D361" s="2"/>
      <c r="E361" s="2"/>
      <c r="F361" s="2"/>
      <c r="G361" s="101"/>
      <c r="I361" s="199"/>
    </row>
    <row r="362" spans="1:9" s="49" customFormat="1" x14ac:dyDescent="0.35">
      <c r="A362" s="228" t="s">
        <v>40</v>
      </c>
      <c r="B362" s="228" t="s">
        <v>41</v>
      </c>
      <c r="C362" s="228" t="s">
        <v>1</v>
      </c>
      <c r="D362" s="228" t="s">
        <v>42</v>
      </c>
      <c r="E362" s="228" t="s">
        <v>43</v>
      </c>
      <c r="F362" s="230" t="s">
        <v>44</v>
      </c>
      <c r="G362" s="65" t="s">
        <v>45</v>
      </c>
      <c r="I362" s="199"/>
    </row>
    <row r="363" spans="1:9" s="49" customFormat="1" ht="15" thickBot="1" x14ac:dyDescent="0.4">
      <c r="A363" s="229"/>
      <c r="B363" s="229"/>
      <c r="C363" s="229"/>
      <c r="D363" s="229"/>
      <c r="E363" s="229"/>
      <c r="F363" s="231"/>
      <c r="G363" s="66" t="s">
        <v>46</v>
      </c>
      <c r="I363" s="199"/>
    </row>
    <row r="364" spans="1:9" s="49" customFormat="1" x14ac:dyDescent="0.35">
      <c r="A364" s="67" t="s">
        <v>341</v>
      </c>
      <c r="B364" s="44" t="s">
        <v>342</v>
      </c>
      <c r="C364" s="7"/>
      <c r="D364" s="7"/>
      <c r="E364" s="73"/>
      <c r="F364" s="69"/>
      <c r="G364" s="69"/>
      <c r="I364" s="199"/>
    </row>
    <row r="365" spans="1:9" s="49" customFormat="1" x14ac:dyDescent="0.35">
      <c r="A365" s="70"/>
      <c r="B365" s="71"/>
      <c r="C365" s="161"/>
      <c r="D365" s="71"/>
      <c r="E365" s="71"/>
      <c r="F365" s="72"/>
      <c r="G365" s="72"/>
      <c r="I365" s="199"/>
    </row>
    <row r="366" spans="1:9" s="49" customFormat="1" x14ac:dyDescent="0.35">
      <c r="A366" s="67" t="s">
        <v>343</v>
      </c>
      <c r="B366" s="44" t="s">
        <v>436</v>
      </c>
      <c r="C366" s="7"/>
      <c r="D366" s="7" t="s">
        <v>4</v>
      </c>
      <c r="E366" s="44">
        <v>1</v>
      </c>
      <c r="F366" s="78"/>
      <c r="G366" s="78">
        <f>F366*E366</f>
        <v>0</v>
      </c>
      <c r="I366" s="199"/>
    </row>
    <row r="367" spans="1:9" s="49" customFormat="1" x14ac:dyDescent="0.35">
      <c r="A367" s="70"/>
      <c r="B367" s="71"/>
      <c r="C367" s="161"/>
      <c r="D367" s="71"/>
      <c r="E367" s="71"/>
      <c r="F367" s="72"/>
      <c r="G367" s="72"/>
      <c r="I367" s="199"/>
    </row>
    <row r="368" spans="1:9" s="49" customFormat="1" x14ac:dyDescent="0.35">
      <c r="A368" s="67" t="s">
        <v>344</v>
      </c>
      <c r="B368" s="44" t="s">
        <v>345</v>
      </c>
      <c r="C368" s="7"/>
      <c r="D368" s="7"/>
      <c r="E368" s="73"/>
      <c r="F368" s="69"/>
      <c r="G368" s="69"/>
      <c r="I368" s="199"/>
    </row>
    <row r="369" spans="1:9" s="49" customFormat="1" x14ac:dyDescent="0.35">
      <c r="A369" s="70"/>
      <c r="B369" s="71"/>
      <c r="C369" s="161"/>
      <c r="D369" s="71"/>
      <c r="E369" s="71"/>
      <c r="F369" s="72"/>
      <c r="G369" s="72"/>
      <c r="I369" s="199"/>
    </row>
    <row r="370" spans="1:9" s="49" customFormat="1" x14ac:dyDescent="0.35">
      <c r="A370" s="67"/>
      <c r="B370" s="44" t="s">
        <v>346</v>
      </c>
      <c r="C370" s="7"/>
      <c r="D370" s="7" t="s">
        <v>8</v>
      </c>
      <c r="E370" s="73">
        <v>24242</v>
      </c>
      <c r="F370" s="69"/>
      <c r="G370" s="69">
        <f>F370*E370</f>
        <v>0</v>
      </c>
      <c r="I370" s="199"/>
    </row>
    <row r="371" spans="1:9" s="49" customFormat="1" x14ac:dyDescent="0.35">
      <c r="A371" s="70"/>
      <c r="B371" s="71"/>
      <c r="C371" s="161"/>
      <c r="D371" s="71"/>
      <c r="E371" s="71"/>
      <c r="F371" s="71"/>
      <c r="G371" s="71"/>
      <c r="I371" s="199"/>
    </row>
    <row r="372" spans="1:9" s="49" customFormat="1" x14ac:dyDescent="0.35">
      <c r="A372" s="67"/>
      <c r="B372" s="44" t="s">
        <v>347</v>
      </c>
      <c r="C372" s="7"/>
      <c r="D372" s="7" t="s">
        <v>8</v>
      </c>
      <c r="E372" s="73">
        <v>22100</v>
      </c>
      <c r="F372" s="69"/>
      <c r="G372" s="69">
        <f>F372*E372</f>
        <v>0</v>
      </c>
      <c r="I372" s="199"/>
    </row>
    <row r="373" spans="1:9" s="49" customFormat="1" x14ac:dyDescent="0.35">
      <c r="A373" s="70"/>
      <c r="B373" s="71"/>
      <c r="C373" s="161"/>
      <c r="D373" s="71"/>
      <c r="E373" s="71"/>
      <c r="F373" s="71"/>
      <c r="G373" s="71"/>
      <c r="I373" s="199"/>
    </row>
    <row r="374" spans="1:9" s="49" customFormat="1" x14ac:dyDescent="0.35">
      <c r="A374" s="67" t="s">
        <v>348</v>
      </c>
      <c r="B374" s="44" t="s">
        <v>349</v>
      </c>
      <c r="C374" s="7"/>
      <c r="D374" s="7" t="s">
        <v>8</v>
      </c>
      <c r="E374" s="73">
        <v>6060</v>
      </c>
      <c r="F374" s="69"/>
      <c r="G374" s="69">
        <f>F374*E374</f>
        <v>0</v>
      </c>
      <c r="I374" s="199"/>
    </row>
    <row r="375" spans="1:9" s="49" customFormat="1" x14ac:dyDescent="0.35">
      <c r="A375" s="70"/>
      <c r="B375" s="71"/>
      <c r="C375" s="161"/>
      <c r="D375" s="71"/>
      <c r="E375" s="71"/>
      <c r="F375" s="71"/>
      <c r="G375" s="71"/>
      <c r="I375" s="199"/>
    </row>
    <row r="376" spans="1:9" s="49" customFormat="1" x14ac:dyDescent="0.35">
      <c r="A376" s="110" t="s">
        <v>355</v>
      </c>
      <c r="B376" s="109" t="s">
        <v>86</v>
      </c>
      <c r="C376" s="7"/>
      <c r="D376" s="7"/>
      <c r="E376" s="73"/>
      <c r="F376" s="69"/>
      <c r="G376" s="69"/>
      <c r="I376" s="199"/>
    </row>
    <row r="377" spans="1:9" s="49" customFormat="1" x14ac:dyDescent="0.35">
      <c r="A377" s="127"/>
      <c r="B377" s="123"/>
      <c r="C377" s="161"/>
      <c r="D377" s="71"/>
      <c r="E377" s="71"/>
      <c r="F377" s="71"/>
      <c r="G377" s="71"/>
      <c r="I377" s="199"/>
    </row>
    <row r="378" spans="1:9" s="49" customFormat="1" x14ac:dyDescent="0.35">
      <c r="A378" s="110" t="s">
        <v>356</v>
      </c>
      <c r="B378" s="109" t="s">
        <v>87</v>
      </c>
      <c r="C378" s="7"/>
      <c r="D378" s="7" t="s">
        <v>8</v>
      </c>
      <c r="E378" s="73">
        <v>2400</v>
      </c>
      <c r="F378" s="69"/>
      <c r="G378" s="69">
        <f>F378*E378</f>
        <v>0</v>
      </c>
      <c r="I378" s="199"/>
    </row>
    <row r="379" spans="1:9" s="49" customFormat="1" x14ac:dyDescent="0.35">
      <c r="A379" s="127"/>
      <c r="B379" s="123"/>
      <c r="C379" s="161"/>
      <c r="D379" s="71"/>
      <c r="E379" s="71"/>
      <c r="F379" s="71"/>
      <c r="G379" s="71"/>
      <c r="I379" s="199"/>
    </row>
    <row r="380" spans="1:9" s="49" customFormat="1" x14ac:dyDescent="0.35">
      <c r="A380" s="110" t="s">
        <v>357</v>
      </c>
      <c r="B380" s="109" t="s">
        <v>88</v>
      </c>
      <c r="C380" s="7"/>
      <c r="D380" s="7" t="s">
        <v>8</v>
      </c>
      <c r="E380" s="73">
        <v>5050</v>
      </c>
      <c r="F380" s="69"/>
      <c r="G380" s="69">
        <f>F380*E380</f>
        <v>0</v>
      </c>
      <c r="I380" s="199"/>
    </row>
    <row r="381" spans="1:9" s="49" customFormat="1" x14ac:dyDescent="0.35">
      <c r="A381" s="70"/>
      <c r="B381" s="71"/>
      <c r="C381" s="161"/>
      <c r="D381" s="71"/>
      <c r="E381" s="71"/>
      <c r="F381" s="71"/>
      <c r="G381" s="71"/>
      <c r="I381" s="199"/>
    </row>
    <row r="382" spans="1:9" s="49" customFormat="1" x14ac:dyDescent="0.35">
      <c r="A382" s="110" t="s">
        <v>354</v>
      </c>
      <c r="B382" s="109" t="s">
        <v>84</v>
      </c>
      <c r="C382" s="7"/>
      <c r="D382" s="7"/>
      <c r="E382" s="73"/>
      <c r="F382" s="69"/>
      <c r="G382" s="69"/>
      <c r="I382" s="199"/>
    </row>
    <row r="383" spans="1:9" s="49" customFormat="1" x14ac:dyDescent="0.35">
      <c r="A383" s="70"/>
      <c r="B383" s="71"/>
      <c r="C383" s="161"/>
      <c r="D383" s="71"/>
      <c r="E383" s="71"/>
      <c r="F383" s="71"/>
      <c r="G383" s="71"/>
      <c r="I383" s="199"/>
    </row>
    <row r="384" spans="1:9" s="49" customFormat="1" x14ac:dyDescent="0.35">
      <c r="A384" s="110"/>
      <c r="B384" s="109" t="s">
        <v>85</v>
      </c>
      <c r="C384" s="7"/>
      <c r="D384" s="7" t="s">
        <v>8</v>
      </c>
      <c r="E384" s="73">
        <v>4242</v>
      </c>
      <c r="F384" s="69"/>
      <c r="G384" s="69">
        <f>F384*E384</f>
        <v>0</v>
      </c>
      <c r="I384" s="199"/>
    </row>
    <row r="385" spans="1:9" s="49" customFormat="1" x14ac:dyDescent="0.35">
      <c r="A385" s="70"/>
      <c r="B385" s="71"/>
      <c r="C385" s="161"/>
      <c r="D385" s="71"/>
      <c r="E385" s="71"/>
      <c r="F385" s="71"/>
      <c r="G385" s="71"/>
      <c r="I385" s="199"/>
    </row>
    <row r="386" spans="1:9" s="49" customFormat="1" x14ac:dyDescent="0.35">
      <c r="A386" s="67" t="s">
        <v>350</v>
      </c>
      <c r="B386" s="44" t="s">
        <v>351</v>
      </c>
      <c r="C386" s="7"/>
      <c r="D386" s="7"/>
      <c r="E386" s="73"/>
      <c r="F386" s="69"/>
      <c r="G386" s="69"/>
      <c r="I386" s="199"/>
    </row>
    <row r="387" spans="1:9" s="49" customFormat="1" x14ac:dyDescent="0.35">
      <c r="A387" s="70"/>
      <c r="B387" s="71"/>
      <c r="C387" s="161"/>
      <c r="D387" s="71"/>
      <c r="E387" s="71"/>
      <c r="F387" s="71"/>
      <c r="G387" s="71"/>
      <c r="I387" s="199"/>
    </row>
    <row r="388" spans="1:9" s="49" customFormat="1" x14ac:dyDescent="0.35">
      <c r="A388" s="67" t="s">
        <v>352</v>
      </c>
      <c r="B388" s="44" t="s">
        <v>353</v>
      </c>
      <c r="C388" s="7" t="s">
        <v>1</v>
      </c>
      <c r="D388" s="7" t="s">
        <v>5</v>
      </c>
      <c r="E388" s="73">
        <v>8050</v>
      </c>
      <c r="F388" s="69"/>
      <c r="G388" s="69">
        <f>F388*E388</f>
        <v>0</v>
      </c>
      <c r="I388" s="199"/>
    </row>
    <row r="389" spans="1:9" s="49" customFormat="1" ht="15" thickBot="1" x14ac:dyDescent="0.4">
      <c r="A389" s="70"/>
      <c r="B389" s="71"/>
      <c r="C389" s="161"/>
      <c r="D389" s="71"/>
      <c r="E389" s="71"/>
      <c r="F389" s="71"/>
      <c r="G389" s="71"/>
      <c r="I389" s="199"/>
    </row>
    <row r="390" spans="1:9" s="49" customFormat="1" ht="15.75" customHeight="1" thickBot="1" x14ac:dyDescent="0.4">
      <c r="A390" s="223" t="s">
        <v>55</v>
      </c>
      <c r="B390" s="224"/>
      <c r="C390" s="224"/>
      <c r="D390" s="224"/>
      <c r="E390" s="224"/>
      <c r="F390" s="225"/>
      <c r="G390" s="75">
        <f>SUM(G365:G388)</f>
        <v>0</v>
      </c>
      <c r="I390" s="199"/>
    </row>
    <row r="391" spans="1:9" s="49" customFormat="1" x14ac:dyDescent="0.35">
      <c r="A391" s="28"/>
      <c r="B391" s="28"/>
      <c r="C391" s="63"/>
      <c r="D391" s="28"/>
      <c r="E391" s="28"/>
      <c r="F391" s="28"/>
      <c r="G391" s="100"/>
    </row>
    <row r="392" spans="1:9" s="49" customFormat="1" x14ac:dyDescent="0.35">
      <c r="A392" s="50"/>
      <c r="B392" s="50"/>
      <c r="D392" s="50"/>
      <c r="E392" s="50"/>
      <c r="F392" s="50"/>
      <c r="G392" s="83"/>
    </row>
    <row r="393" spans="1:9" s="49" customFormat="1" x14ac:dyDescent="0.35">
      <c r="A393" s="227" t="s">
        <v>359</v>
      </c>
      <c r="B393" s="227"/>
      <c r="C393" s="227"/>
      <c r="D393" s="227"/>
      <c r="E393" s="50"/>
      <c r="F393" s="50"/>
      <c r="G393" s="83"/>
    </row>
    <row r="394" spans="1:9" s="49" customFormat="1" x14ac:dyDescent="0.35">
      <c r="A394" s="227" t="s">
        <v>271</v>
      </c>
      <c r="B394" s="227"/>
      <c r="C394" s="165"/>
      <c r="D394" s="50"/>
      <c r="E394" s="50"/>
      <c r="F394" s="50"/>
      <c r="G394" s="83"/>
    </row>
    <row r="395" spans="1:9" s="49" customFormat="1" x14ac:dyDescent="0.35">
      <c r="A395" s="50"/>
      <c r="B395" s="50"/>
      <c r="D395" s="50"/>
      <c r="E395" s="50"/>
      <c r="F395" s="50"/>
      <c r="G395" s="83"/>
    </row>
    <row r="396" spans="1:9" s="49" customFormat="1" x14ac:dyDescent="0.35">
      <c r="A396" s="2"/>
      <c r="B396" s="5"/>
      <c r="C396" s="166"/>
      <c r="D396" s="2"/>
      <c r="E396" s="2"/>
      <c r="F396" s="2"/>
      <c r="G396" s="39" t="s">
        <v>291</v>
      </c>
    </row>
    <row r="397" spans="1:9" s="49" customFormat="1" ht="15" thickBot="1" x14ac:dyDescent="0.4">
      <c r="A397" s="121"/>
      <c r="B397" s="5"/>
      <c r="C397" s="166"/>
      <c r="D397" s="2"/>
      <c r="E397" s="2"/>
      <c r="F397" s="2"/>
      <c r="G397" s="38"/>
    </row>
    <row r="398" spans="1:9" s="49" customFormat="1" x14ac:dyDescent="0.35">
      <c r="A398" s="228" t="s">
        <v>40</v>
      </c>
      <c r="B398" s="228" t="s">
        <v>41</v>
      </c>
      <c r="C398" s="228" t="s">
        <v>1</v>
      </c>
      <c r="D398" s="228" t="s">
        <v>42</v>
      </c>
      <c r="E398" s="228" t="s">
        <v>43</v>
      </c>
      <c r="F398" s="230" t="s">
        <v>44</v>
      </c>
      <c r="G398" s="65" t="s">
        <v>45</v>
      </c>
    </row>
    <row r="399" spans="1:9" s="49" customFormat="1" ht="15" thickBot="1" x14ac:dyDescent="0.4">
      <c r="A399" s="229"/>
      <c r="B399" s="229"/>
      <c r="C399" s="229"/>
      <c r="D399" s="229"/>
      <c r="E399" s="229"/>
      <c r="F399" s="231"/>
      <c r="G399" s="66" t="s">
        <v>46</v>
      </c>
    </row>
    <row r="400" spans="1:9" s="49" customFormat="1" x14ac:dyDescent="0.35">
      <c r="A400" s="148" t="s">
        <v>292</v>
      </c>
      <c r="B400" s="148" t="s">
        <v>166</v>
      </c>
      <c r="C400" s="147"/>
      <c r="D400" s="147"/>
      <c r="E400" s="163"/>
      <c r="F400" s="164"/>
      <c r="G400" s="164"/>
    </row>
    <row r="401" spans="1:9" s="49" customFormat="1" x14ac:dyDescent="0.35">
      <c r="A401" s="70"/>
      <c r="B401" s="71"/>
      <c r="C401" s="161"/>
      <c r="D401" s="71"/>
      <c r="E401" s="71"/>
      <c r="F401" s="72"/>
      <c r="G401" s="72"/>
    </row>
    <row r="402" spans="1:9" s="49" customFormat="1" x14ac:dyDescent="0.35">
      <c r="A402" s="67" t="s">
        <v>167</v>
      </c>
      <c r="B402" s="44" t="s">
        <v>168</v>
      </c>
      <c r="C402" s="7"/>
      <c r="D402" s="7"/>
      <c r="E402" s="73"/>
      <c r="F402" s="69"/>
      <c r="G402" s="69"/>
    </row>
    <row r="403" spans="1:9" s="49" customFormat="1" x14ac:dyDescent="0.35">
      <c r="A403" s="70"/>
      <c r="B403" s="71"/>
      <c r="C403" s="161"/>
      <c r="D403" s="71"/>
      <c r="E403" s="71"/>
      <c r="F403" s="72"/>
      <c r="G403" s="72"/>
    </row>
    <row r="404" spans="1:9" s="49" customFormat="1" x14ac:dyDescent="0.35">
      <c r="A404" s="67" t="s">
        <v>169</v>
      </c>
      <c r="B404" s="44" t="s">
        <v>170</v>
      </c>
      <c r="C404" s="7"/>
      <c r="D404" s="7"/>
      <c r="E404" s="73"/>
      <c r="F404" s="69"/>
      <c r="G404" s="69"/>
    </row>
    <row r="405" spans="1:9" s="49" customFormat="1" x14ac:dyDescent="0.35">
      <c r="A405" s="70"/>
      <c r="B405" s="71"/>
      <c r="C405" s="161"/>
      <c r="D405" s="71"/>
      <c r="E405" s="71"/>
      <c r="F405" s="72"/>
      <c r="G405" s="72"/>
    </row>
    <row r="406" spans="1:9" s="49" customFormat="1" ht="26" x14ac:dyDescent="0.35">
      <c r="A406" s="67"/>
      <c r="B406" s="44" t="s">
        <v>487</v>
      </c>
      <c r="C406" s="7"/>
      <c r="D406" s="7" t="s">
        <v>8</v>
      </c>
      <c r="E406" s="73">
        <v>10230</v>
      </c>
      <c r="F406" s="69"/>
      <c r="G406" s="69">
        <f t="shared" ref="G406:G410" si="23">F406*E406</f>
        <v>0</v>
      </c>
      <c r="I406" s="199"/>
    </row>
    <row r="407" spans="1:9" s="49" customFormat="1" x14ac:dyDescent="0.35">
      <c r="A407" s="70"/>
      <c r="B407" s="71"/>
      <c r="C407" s="161"/>
      <c r="D407" s="71"/>
      <c r="E407" s="71"/>
      <c r="F407" s="71"/>
      <c r="G407" s="71"/>
      <c r="I407" s="199"/>
    </row>
    <row r="408" spans="1:9" s="49" customFormat="1" ht="26" x14ac:dyDescent="0.35">
      <c r="A408" s="67"/>
      <c r="B408" s="44" t="s">
        <v>488</v>
      </c>
      <c r="C408" s="7"/>
      <c r="D408" s="7" t="s">
        <v>8</v>
      </c>
      <c r="E408" s="73">
        <v>5660</v>
      </c>
      <c r="F408" s="69"/>
      <c r="G408" s="69">
        <f t="shared" si="23"/>
        <v>0</v>
      </c>
      <c r="I408" s="199"/>
    </row>
    <row r="409" spans="1:9" s="49" customFormat="1" x14ac:dyDescent="0.35">
      <c r="A409" s="70"/>
      <c r="B409" s="71"/>
      <c r="C409" s="161"/>
      <c r="D409" s="71"/>
      <c r="E409" s="71"/>
      <c r="F409" s="71"/>
      <c r="G409" s="71"/>
      <c r="I409" s="199"/>
    </row>
    <row r="410" spans="1:9" s="49" customFormat="1" ht="26" x14ac:dyDescent="0.35">
      <c r="A410" s="67"/>
      <c r="B410" s="44" t="s">
        <v>486</v>
      </c>
      <c r="C410" s="7"/>
      <c r="D410" s="7" t="s">
        <v>8</v>
      </c>
      <c r="E410" s="73">
        <v>6350</v>
      </c>
      <c r="F410" s="69"/>
      <c r="G410" s="69">
        <f t="shared" si="23"/>
        <v>0</v>
      </c>
      <c r="I410" s="199"/>
    </row>
    <row r="411" spans="1:9" s="49" customFormat="1" x14ac:dyDescent="0.35">
      <c r="A411" s="70"/>
      <c r="B411" s="71"/>
      <c r="C411" s="161"/>
      <c r="D411" s="71"/>
      <c r="E411" s="71"/>
      <c r="F411" s="71"/>
      <c r="G411" s="71"/>
      <c r="I411" s="199"/>
    </row>
    <row r="412" spans="1:9" s="49" customFormat="1" x14ac:dyDescent="0.35">
      <c r="A412" s="67"/>
      <c r="B412" s="44" t="s">
        <v>485</v>
      </c>
      <c r="C412" s="7"/>
      <c r="D412" s="7" t="s">
        <v>8</v>
      </c>
      <c r="E412" s="73">
        <v>5150</v>
      </c>
      <c r="F412" s="69"/>
      <c r="G412" s="69">
        <f t="shared" ref="G412:G414" si="24">F412*E412</f>
        <v>0</v>
      </c>
      <c r="I412" s="199"/>
    </row>
    <row r="413" spans="1:9" s="49" customFormat="1" x14ac:dyDescent="0.35">
      <c r="A413" s="70"/>
      <c r="B413" s="71"/>
      <c r="C413" s="161"/>
      <c r="D413" s="71"/>
      <c r="E413" s="71"/>
      <c r="F413" s="72"/>
      <c r="G413" s="72"/>
      <c r="I413" s="199"/>
    </row>
    <row r="414" spans="1:9" s="49" customFormat="1" x14ac:dyDescent="0.35">
      <c r="A414" s="67"/>
      <c r="B414" s="44" t="s">
        <v>81</v>
      </c>
      <c r="C414" s="7"/>
      <c r="D414" s="7" t="s">
        <v>5</v>
      </c>
      <c r="E414" s="73">
        <v>34300</v>
      </c>
      <c r="F414" s="69"/>
      <c r="G414" s="69">
        <f t="shared" si="24"/>
        <v>0</v>
      </c>
      <c r="I414" s="199"/>
    </row>
    <row r="415" spans="1:9" s="49" customFormat="1" x14ac:dyDescent="0.35">
      <c r="A415" s="70"/>
      <c r="B415" s="71"/>
      <c r="C415" s="161"/>
      <c r="D415" s="71"/>
      <c r="E415" s="71"/>
      <c r="F415" s="72"/>
      <c r="G415" s="72"/>
      <c r="I415" s="199"/>
    </row>
    <row r="416" spans="1:9" s="49" customFormat="1" ht="15" thickBot="1" x14ac:dyDescent="0.4">
      <c r="A416" s="67"/>
      <c r="B416" s="44"/>
      <c r="C416" s="7"/>
      <c r="D416" s="44"/>
      <c r="E416" s="44"/>
      <c r="F416" s="78"/>
      <c r="G416" s="78"/>
      <c r="I416" s="199"/>
    </row>
    <row r="417" spans="1:9" s="49" customFormat="1" ht="15" thickBot="1" x14ac:dyDescent="0.4">
      <c r="A417" s="223" t="s">
        <v>48</v>
      </c>
      <c r="B417" s="224"/>
      <c r="C417" s="224"/>
      <c r="D417" s="224"/>
      <c r="E417" s="224"/>
      <c r="F417" s="225"/>
      <c r="G417" s="75">
        <f>SUM(G401:G416)</f>
        <v>0</v>
      </c>
    </row>
    <row r="418" spans="1:9" s="49" customFormat="1" x14ac:dyDescent="0.35">
      <c r="A418" s="50"/>
      <c r="B418" s="50"/>
      <c r="D418" s="50"/>
      <c r="E418" s="50"/>
      <c r="F418" s="50"/>
      <c r="G418" s="83"/>
    </row>
    <row r="419" spans="1:9" s="49" customFormat="1" x14ac:dyDescent="0.35">
      <c r="A419" s="50"/>
      <c r="B419" s="50"/>
      <c r="D419" s="50"/>
      <c r="E419" s="50"/>
      <c r="F419" s="50"/>
      <c r="G419" s="83"/>
    </row>
    <row r="420" spans="1:9" s="49" customFormat="1" x14ac:dyDescent="0.35">
      <c r="A420" s="50"/>
      <c r="B420" s="50"/>
      <c r="D420" s="50"/>
      <c r="E420" s="50"/>
      <c r="F420" s="50"/>
      <c r="G420" s="83"/>
    </row>
    <row r="421" spans="1:9" s="49" customFormat="1" x14ac:dyDescent="0.35">
      <c r="G421" s="55"/>
    </row>
    <row r="422" spans="1:9" x14ac:dyDescent="0.35">
      <c r="A422" s="227" t="s">
        <v>359</v>
      </c>
      <c r="B422" s="227"/>
      <c r="C422" s="227"/>
      <c r="D422" s="227"/>
      <c r="E422" s="2"/>
      <c r="F422" s="2"/>
      <c r="G422" s="38"/>
      <c r="I422" s="49"/>
    </row>
    <row r="423" spans="1:9" x14ac:dyDescent="0.35">
      <c r="A423" s="227" t="s">
        <v>271</v>
      </c>
      <c r="B423" s="227"/>
      <c r="C423" s="165"/>
      <c r="D423" s="2"/>
      <c r="E423" s="2"/>
      <c r="F423" s="2"/>
      <c r="G423" s="38"/>
      <c r="I423" s="49"/>
    </row>
    <row r="424" spans="1:9" x14ac:dyDescent="0.35">
      <c r="A424" s="2"/>
      <c r="B424" s="5"/>
      <c r="C424" s="166"/>
      <c r="D424" s="2"/>
      <c r="E424" s="2"/>
      <c r="F424" s="2"/>
      <c r="G424" s="39" t="s">
        <v>293</v>
      </c>
      <c r="I424" s="49"/>
    </row>
    <row r="425" spans="1:9" ht="15" thickBot="1" x14ac:dyDescent="0.4">
      <c r="A425" s="121"/>
      <c r="B425" s="5"/>
      <c r="C425" s="166"/>
      <c r="D425" s="2"/>
      <c r="E425" s="2"/>
      <c r="F425" s="2"/>
      <c r="G425" s="38"/>
      <c r="I425" s="49"/>
    </row>
    <row r="426" spans="1:9" x14ac:dyDescent="0.35">
      <c r="A426" s="228" t="s">
        <v>40</v>
      </c>
      <c r="B426" s="228" t="s">
        <v>41</v>
      </c>
      <c r="C426" s="228" t="s">
        <v>1</v>
      </c>
      <c r="D426" s="228" t="s">
        <v>42</v>
      </c>
      <c r="E426" s="228" t="s">
        <v>43</v>
      </c>
      <c r="F426" s="230" t="s">
        <v>44</v>
      </c>
      <c r="G426" s="65" t="s">
        <v>45</v>
      </c>
      <c r="I426" s="49"/>
    </row>
    <row r="427" spans="1:9" ht="15" thickBot="1" x14ac:dyDescent="0.4">
      <c r="A427" s="229"/>
      <c r="B427" s="229"/>
      <c r="C427" s="229"/>
      <c r="D427" s="229"/>
      <c r="E427" s="229"/>
      <c r="F427" s="231"/>
      <c r="G427" s="66" t="s">
        <v>46</v>
      </c>
      <c r="I427" s="49"/>
    </row>
    <row r="428" spans="1:9" x14ac:dyDescent="0.35">
      <c r="A428" s="148" t="s">
        <v>294</v>
      </c>
      <c r="B428" s="148" t="s">
        <v>20</v>
      </c>
      <c r="C428" s="147"/>
      <c r="D428" s="147"/>
      <c r="E428" s="163"/>
      <c r="F428" s="164"/>
      <c r="G428" s="164"/>
      <c r="I428" s="49"/>
    </row>
    <row r="429" spans="1:9" x14ac:dyDescent="0.35">
      <c r="A429" s="70"/>
      <c r="B429" s="71"/>
      <c r="C429" s="161"/>
      <c r="D429" s="71"/>
      <c r="E429" s="71"/>
      <c r="F429" s="72"/>
      <c r="G429" s="72"/>
      <c r="I429" s="49"/>
    </row>
    <row r="430" spans="1:9" x14ac:dyDescent="0.35">
      <c r="A430" s="67" t="s">
        <v>171</v>
      </c>
      <c r="B430" s="109" t="s">
        <v>172</v>
      </c>
      <c r="C430" s="122"/>
      <c r="D430" s="7"/>
      <c r="E430" s="73"/>
      <c r="F430" s="69"/>
      <c r="G430" s="69"/>
      <c r="I430" s="49"/>
    </row>
    <row r="431" spans="1:9" x14ac:dyDescent="0.35">
      <c r="A431" s="70"/>
      <c r="B431" s="71"/>
      <c r="C431" s="161"/>
      <c r="D431" s="71"/>
      <c r="E431" s="71"/>
      <c r="F431" s="72"/>
      <c r="G431" s="72"/>
      <c r="I431" s="49"/>
    </row>
    <row r="432" spans="1:9" x14ac:dyDescent="0.35">
      <c r="A432" s="67" t="s">
        <v>175</v>
      </c>
      <c r="B432" s="109" t="s">
        <v>173</v>
      </c>
      <c r="C432" s="122"/>
      <c r="D432" s="7" t="s">
        <v>8</v>
      </c>
      <c r="E432" s="73">
        <v>6350</v>
      </c>
      <c r="F432" s="69"/>
      <c r="G432" s="69">
        <f t="shared" ref="G432:G442" si="25">F432*E432</f>
        <v>0</v>
      </c>
      <c r="I432" s="199"/>
    </row>
    <row r="433" spans="1:9" x14ac:dyDescent="0.35">
      <c r="A433" s="70"/>
      <c r="B433" s="71"/>
      <c r="C433" s="161"/>
      <c r="D433" s="71"/>
      <c r="E433" s="71"/>
      <c r="F433" s="72"/>
      <c r="G433" s="72"/>
      <c r="I433" s="199"/>
    </row>
    <row r="434" spans="1:9" x14ac:dyDescent="0.35">
      <c r="A434" s="110" t="s">
        <v>178</v>
      </c>
      <c r="B434" s="109" t="s">
        <v>174</v>
      </c>
      <c r="C434" s="122"/>
      <c r="D434" s="7"/>
      <c r="E434" s="73"/>
      <c r="F434" s="69"/>
      <c r="G434" s="69"/>
      <c r="I434" s="199"/>
    </row>
    <row r="435" spans="1:9" x14ac:dyDescent="0.35">
      <c r="A435" s="70"/>
      <c r="B435" s="71"/>
      <c r="C435" s="161"/>
      <c r="D435" s="71"/>
      <c r="E435" s="71"/>
      <c r="F435" s="72"/>
      <c r="G435" s="72"/>
      <c r="I435" s="199"/>
    </row>
    <row r="436" spans="1:9" x14ac:dyDescent="0.35">
      <c r="A436" s="110" t="s">
        <v>176</v>
      </c>
      <c r="B436" s="109" t="s">
        <v>177</v>
      </c>
      <c r="C436" s="122"/>
      <c r="D436" s="7"/>
      <c r="E436" s="73"/>
      <c r="F436" s="69"/>
      <c r="G436" s="69"/>
      <c r="I436" s="199"/>
    </row>
    <row r="437" spans="1:9" x14ac:dyDescent="0.35">
      <c r="A437" s="70"/>
      <c r="B437" s="71"/>
      <c r="C437" s="161"/>
      <c r="D437" s="71"/>
      <c r="E437" s="71"/>
      <c r="F437" s="72"/>
      <c r="G437" s="72"/>
      <c r="I437" s="199"/>
    </row>
    <row r="438" spans="1:9" x14ac:dyDescent="0.35">
      <c r="A438" s="67"/>
      <c r="B438" s="109" t="s">
        <v>179</v>
      </c>
      <c r="C438" s="122"/>
      <c r="D438" s="7" t="s">
        <v>10</v>
      </c>
      <c r="E438" s="73">
        <v>500</v>
      </c>
      <c r="F438" s="69"/>
      <c r="G438" s="69">
        <f t="shared" si="25"/>
        <v>0</v>
      </c>
      <c r="I438" s="199"/>
    </row>
    <row r="439" spans="1:9" x14ac:dyDescent="0.35">
      <c r="A439" s="70"/>
      <c r="B439" s="71"/>
      <c r="C439" s="161"/>
      <c r="D439" s="71"/>
      <c r="E439" s="71"/>
      <c r="F439" s="72"/>
      <c r="G439" s="72"/>
      <c r="I439" s="199"/>
    </row>
    <row r="440" spans="1:9" x14ac:dyDescent="0.35">
      <c r="A440" s="110" t="s">
        <v>180</v>
      </c>
      <c r="B440" s="109" t="s">
        <v>384</v>
      </c>
      <c r="C440" s="122"/>
      <c r="D440" s="7" t="s">
        <v>5</v>
      </c>
      <c r="E440" s="73">
        <v>250</v>
      </c>
      <c r="F440" s="69"/>
      <c r="G440" s="69">
        <f t="shared" si="25"/>
        <v>0</v>
      </c>
      <c r="I440" s="199"/>
    </row>
    <row r="441" spans="1:9" x14ac:dyDescent="0.35">
      <c r="A441" s="127"/>
      <c r="B441" s="71"/>
      <c r="C441" s="161"/>
      <c r="D441" s="71"/>
      <c r="E441" s="71"/>
      <c r="F441" s="72"/>
      <c r="G441" s="72"/>
      <c r="I441" s="199"/>
    </row>
    <row r="442" spans="1:9" x14ac:dyDescent="0.35">
      <c r="A442" s="110" t="s">
        <v>181</v>
      </c>
      <c r="B442" s="109" t="s">
        <v>383</v>
      </c>
      <c r="C442" s="122"/>
      <c r="D442" s="7" t="s">
        <v>5</v>
      </c>
      <c r="E442" s="73">
        <v>250</v>
      </c>
      <c r="F442" s="69"/>
      <c r="G442" s="69">
        <f t="shared" si="25"/>
        <v>0</v>
      </c>
      <c r="I442" s="199"/>
    </row>
    <row r="443" spans="1:9" x14ac:dyDescent="0.35">
      <c r="A443" s="70"/>
      <c r="B443" s="71"/>
      <c r="C443" s="161"/>
      <c r="D443" s="71"/>
      <c r="E443" s="71"/>
      <c r="F443" s="72"/>
      <c r="G443" s="72"/>
      <c r="I443" s="199"/>
    </row>
    <row r="444" spans="1:9" x14ac:dyDescent="0.35">
      <c r="A444" s="67"/>
      <c r="B444" s="44"/>
      <c r="C444" s="7"/>
      <c r="D444" s="7"/>
      <c r="E444" s="73"/>
      <c r="F444" s="69"/>
      <c r="G444" s="69"/>
      <c r="I444" s="49"/>
    </row>
    <row r="445" spans="1:9" x14ac:dyDescent="0.35">
      <c r="A445" s="70"/>
      <c r="B445" s="71"/>
      <c r="C445" s="161"/>
      <c r="D445" s="71"/>
      <c r="E445" s="71"/>
      <c r="F445" s="72"/>
      <c r="G445" s="72"/>
      <c r="I445" s="49"/>
    </row>
    <row r="446" spans="1:9" x14ac:dyDescent="0.35">
      <c r="A446" s="67"/>
      <c r="B446" s="44"/>
      <c r="C446" s="7"/>
      <c r="D446" s="7"/>
      <c r="E446" s="73"/>
      <c r="F446" s="69"/>
      <c r="G446" s="69"/>
      <c r="I446" s="49"/>
    </row>
    <row r="447" spans="1:9" x14ac:dyDescent="0.35">
      <c r="A447" s="70"/>
      <c r="B447" s="71"/>
      <c r="C447" s="161"/>
      <c r="D447" s="71"/>
      <c r="E447" s="71"/>
      <c r="F447" s="72"/>
      <c r="G447" s="72"/>
      <c r="I447" s="49"/>
    </row>
    <row r="448" spans="1:9" x14ac:dyDescent="0.35">
      <c r="A448" s="67"/>
      <c r="B448" s="44"/>
      <c r="C448" s="7"/>
      <c r="D448" s="7"/>
      <c r="E448" s="73"/>
      <c r="F448" s="69"/>
      <c r="G448" s="69"/>
      <c r="I448" s="49"/>
    </row>
    <row r="449" spans="1:9" x14ac:dyDescent="0.35">
      <c r="A449" s="70"/>
      <c r="B449" s="71"/>
      <c r="C449" s="161"/>
      <c r="D449" s="71"/>
      <c r="E449" s="71"/>
      <c r="F449" s="72"/>
      <c r="G449" s="72"/>
      <c r="I449" s="49"/>
    </row>
    <row r="450" spans="1:9" x14ac:dyDescent="0.35">
      <c r="A450" s="67"/>
      <c r="B450" s="44"/>
      <c r="C450" s="7"/>
      <c r="D450" s="7"/>
      <c r="E450" s="73"/>
      <c r="F450" s="69"/>
      <c r="G450" s="69"/>
      <c r="I450" s="49"/>
    </row>
    <row r="451" spans="1:9" x14ac:dyDescent="0.35">
      <c r="A451" s="70"/>
      <c r="B451" s="71"/>
      <c r="C451" s="161"/>
      <c r="D451" s="71"/>
      <c r="E451" s="71"/>
      <c r="F451" s="72"/>
      <c r="G451" s="72"/>
      <c r="I451" s="49"/>
    </row>
    <row r="452" spans="1:9" ht="15" thickBot="1" x14ac:dyDescent="0.4">
      <c r="A452" s="67"/>
      <c r="B452" s="44"/>
      <c r="C452" s="7"/>
      <c r="D452" s="44"/>
      <c r="E452" s="44"/>
      <c r="F452" s="78"/>
      <c r="G452" s="78"/>
      <c r="I452" s="49"/>
    </row>
    <row r="453" spans="1:9" ht="15.75" customHeight="1" thickBot="1" x14ac:dyDescent="0.4">
      <c r="A453" s="223" t="s">
        <v>48</v>
      </c>
      <c r="B453" s="224"/>
      <c r="C453" s="224"/>
      <c r="D453" s="224"/>
      <c r="E453" s="224"/>
      <c r="F453" s="225"/>
      <c r="G453" s="75">
        <f>SUM(G431:G452)</f>
        <v>0</v>
      </c>
      <c r="I453" s="49"/>
    </row>
    <row r="454" spans="1:9" x14ac:dyDescent="0.35">
      <c r="A454" s="58"/>
      <c r="B454" s="104"/>
      <c r="C454" s="63"/>
      <c r="D454" s="82"/>
      <c r="E454" s="63"/>
      <c r="F454" s="28"/>
      <c r="G454" s="40"/>
      <c r="I454" s="49"/>
    </row>
    <row r="455" spans="1:9" x14ac:dyDescent="0.35">
      <c r="A455" s="58"/>
      <c r="B455" s="59"/>
      <c r="C455" s="63"/>
      <c r="D455" s="82"/>
      <c r="E455" s="63"/>
      <c r="F455" s="28"/>
      <c r="G455" s="40"/>
      <c r="I455" s="49"/>
    </row>
    <row r="456" spans="1:9" x14ac:dyDescent="0.35">
      <c r="A456" s="227" t="s">
        <v>359</v>
      </c>
      <c r="B456" s="227"/>
      <c r="C456" s="227"/>
      <c r="D456" s="227"/>
      <c r="E456" s="2"/>
      <c r="F456" s="2"/>
      <c r="G456" s="38"/>
    </row>
    <row r="457" spans="1:9" x14ac:dyDescent="0.35">
      <c r="A457" s="227" t="s">
        <v>271</v>
      </c>
      <c r="B457" s="227"/>
      <c r="C457" s="165"/>
      <c r="D457" s="2"/>
      <c r="E457" s="2"/>
      <c r="F457" s="2"/>
      <c r="G457" s="38"/>
    </row>
    <row r="458" spans="1:9" x14ac:dyDescent="0.35">
      <c r="A458" s="2"/>
      <c r="B458" s="5"/>
      <c r="C458" s="166"/>
      <c r="D458" s="2"/>
      <c r="E458" s="2"/>
      <c r="F458" s="2"/>
      <c r="G458" s="39" t="s">
        <v>295</v>
      </c>
    </row>
    <row r="459" spans="1:9" ht="15" thickBot="1" x14ac:dyDescent="0.4">
      <c r="A459" s="121"/>
      <c r="B459" s="5"/>
      <c r="C459" s="166"/>
      <c r="D459" s="2"/>
      <c r="E459" s="2"/>
      <c r="F459" s="2"/>
      <c r="G459" s="38"/>
    </row>
    <row r="460" spans="1:9" x14ac:dyDescent="0.35">
      <c r="A460" s="228" t="s">
        <v>40</v>
      </c>
      <c r="B460" s="228" t="s">
        <v>41</v>
      </c>
      <c r="C460" s="228" t="s">
        <v>1</v>
      </c>
      <c r="D460" s="228" t="s">
        <v>42</v>
      </c>
      <c r="E460" s="228" t="s">
        <v>43</v>
      </c>
      <c r="F460" s="230" t="s">
        <v>44</v>
      </c>
      <c r="G460" s="65" t="s">
        <v>45</v>
      </c>
    </row>
    <row r="461" spans="1:9" ht="15" thickBot="1" x14ac:dyDescent="0.4">
      <c r="A461" s="229"/>
      <c r="B461" s="229"/>
      <c r="C461" s="229"/>
      <c r="D461" s="229"/>
      <c r="E461" s="229"/>
      <c r="F461" s="231"/>
      <c r="G461" s="66" t="s">
        <v>46</v>
      </c>
    </row>
    <row r="462" spans="1:9" x14ac:dyDescent="0.35">
      <c r="A462" s="67" t="s">
        <v>296</v>
      </c>
      <c r="B462" s="44" t="s">
        <v>77</v>
      </c>
      <c r="C462" s="7"/>
      <c r="D462" s="7"/>
      <c r="E462" s="73"/>
      <c r="F462" s="69"/>
      <c r="G462" s="69"/>
    </row>
    <row r="463" spans="1:9" x14ac:dyDescent="0.35">
      <c r="A463" s="70"/>
      <c r="B463" s="71"/>
      <c r="C463" s="161"/>
      <c r="D463" s="71"/>
      <c r="E463" s="71"/>
      <c r="F463" s="72"/>
      <c r="G463" s="72"/>
    </row>
    <row r="464" spans="1:9" x14ac:dyDescent="0.35">
      <c r="A464" s="110" t="s">
        <v>182</v>
      </c>
      <c r="B464" s="44" t="s">
        <v>78</v>
      </c>
      <c r="C464" s="7"/>
      <c r="D464" s="7"/>
      <c r="E464" s="73"/>
      <c r="F464" s="69"/>
      <c r="G464" s="69"/>
    </row>
    <row r="465" spans="1:7" x14ac:dyDescent="0.35">
      <c r="A465" s="70"/>
      <c r="B465" s="71"/>
      <c r="C465" s="161"/>
      <c r="D465" s="71"/>
      <c r="E465" s="71"/>
      <c r="F465" s="72"/>
      <c r="G465" s="72"/>
    </row>
    <row r="466" spans="1:7" x14ac:dyDescent="0.35">
      <c r="A466" s="110" t="s">
        <v>183</v>
      </c>
      <c r="B466" s="44" t="s">
        <v>184</v>
      </c>
      <c r="C466" s="7"/>
      <c r="D466" s="113" t="s">
        <v>5</v>
      </c>
      <c r="E466" s="131">
        <v>34300</v>
      </c>
      <c r="F466" s="132"/>
      <c r="G466" s="132">
        <f t="shared" ref="G466" si="26">F466*E466</f>
        <v>0</v>
      </c>
    </row>
    <row r="467" spans="1:7" x14ac:dyDescent="0.35">
      <c r="A467" s="127"/>
      <c r="B467" s="123"/>
      <c r="C467" s="162"/>
      <c r="D467" s="123"/>
      <c r="E467" s="123"/>
      <c r="F467" s="126"/>
      <c r="G467" s="126"/>
    </row>
    <row r="468" spans="1:7" x14ac:dyDescent="0.35">
      <c r="A468" s="105"/>
      <c r="B468" s="116"/>
      <c r="C468" s="118"/>
      <c r="D468" s="118"/>
      <c r="E468" s="119"/>
      <c r="F468" s="117"/>
      <c r="G468" s="117"/>
    </row>
    <row r="469" spans="1:7" x14ac:dyDescent="0.35">
      <c r="A469" s="127"/>
      <c r="B469" s="123"/>
      <c r="C469" s="162"/>
      <c r="D469" s="123"/>
      <c r="E469" s="123"/>
      <c r="F469" s="126"/>
      <c r="G469" s="126"/>
    </row>
    <row r="470" spans="1:7" x14ac:dyDescent="0.35">
      <c r="A470" s="67"/>
      <c r="B470" s="44"/>
      <c r="C470" s="7"/>
      <c r="D470" s="7"/>
      <c r="E470" s="73"/>
      <c r="F470" s="69"/>
      <c r="G470" s="69"/>
    </row>
    <row r="471" spans="1:7" x14ac:dyDescent="0.35">
      <c r="A471" s="127"/>
      <c r="B471" s="123"/>
      <c r="C471" s="162"/>
      <c r="D471" s="123"/>
      <c r="E471" s="123"/>
      <c r="F471" s="126"/>
      <c r="G471" s="126"/>
    </row>
    <row r="472" spans="1:7" x14ac:dyDescent="0.35">
      <c r="A472" s="113"/>
      <c r="B472" s="7"/>
      <c r="C472" s="7"/>
      <c r="D472" s="7"/>
      <c r="E472" s="7"/>
      <c r="F472" s="68"/>
      <c r="G472" s="68"/>
    </row>
    <row r="473" spans="1:7" x14ac:dyDescent="0.35">
      <c r="A473" s="127"/>
      <c r="B473" s="123"/>
      <c r="C473" s="162"/>
      <c r="D473" s="123"/>
      <c r="E473" s="123"/>
      <c r="F473" s="126"/>
      <c r="G473" s="126"/>
    </row>
    <row r="474" spans="1:7" ht="15" customHeight="1" x14ac:dyDescent="0.35">
      <c r="A474" s="67"/>
      <c r="B474" s="44"/>
      <c r="C474" s="7"/>
      <c r="D474" s="44"/>
      <c r="E474" s="44"/>
      <c r="F474" s="78"/>
      <c r="G474" s="78"/>
    </row>
    <row r="475" spans="1:7" ht="15" thickBot="1" x14ac:dyDescent="0.4">
      <c r="A475" s="67"/>
      <c r="B475" s="44"/>
      <c r="C475" s="7"/>
      <c r="D475" s="44"/>
      <c r="E475" s="44"/>
      <c r="F475" s="78"/>
      <c r="G475" s="78"/>
    </row>
    <row r="476" spans="1:7" ht="15.75" customHeight="1" thickBot="1" x14ac:dyDescent="0.4">
      <c r="A476" s="223" t="s">
        <v>48</v>
      </c>
      <c r="B476" s="224"/>
      <c r="C476" s="224"/>
      <c r="D476" s="224"/>
      <c r="E476" s="224"/>
      <c r="F476" s="225"/>
      <c r="G476" s="75">
        <f>SUM(G463:G475)</f>
        <v>0</v>
      </c>
    </row>
    <row r="477" spans="1:7" x14ac:dyDescent="0.35">
      <c r="A477" s="6"/>
      <c r="B477" s="28"/>
      <c r="C477" s="63"/>
      <c r="D477" s="63"/>
      <c r="E477" s="63"/>
      <c r="F477" s="28"/>
      <c r="G477" s="40"/>
    </row>
    <row r="478" spans="1:7" x14ac:dyDescent="0.35">
      <c r="A478" s="6"/>
      <c r="B478" s="6"/>
      <c r="C478" s="63"/>
      <c r="D478" s="6"/>
      <c r="E478" s="6"/>
      <c r="F478" s="6"/>
      <c r="G478" s="40"/>
    </row>
    <row r="480" spans="1:7" x14ac:dyDescent="0.35">
      <c r="A480" s="227" t="s">
        <v>359</v>
      </c>
      <c r="B480" s="227"/>
      <c r="C480" s="227"/>
      <c r="D480" s="227"/>
      <c r="E480" s="2"/>
      <c r="F480" s="2"/>
      <c r="G480" s="38"/>
    </row>
    <row r="481" spans="1:9" x14ac:dyDescent="0.35">
      <c r="A481" s="227" t="s">
        <v>271</v>
      </c>
      <c r="B481" s="227"/>
      <c r="C481" s="165"/>
      <c r="D481" s="2"/>
      <c r="E481" s="2"/>
      <c r="F481" s="2"/>
      <c r="G481" s="38"/>
    </row>
    <row r="482" spans="1:9" x14ac:dyDescent="0.35">
      <c r="A482" s="2"/>
      <c r="B482" s="5"/>
      <c r="C482" s="166"/>
      <c r="D482" s="2"/>
      <c r="E482" s="2"/>
      <c r="F482" s="2"/>
      <c r="G482" s="114" t="s">
        <v>297</v>
      </c>
    </row>
    <row r="483" spans="1:9" ht="15" thickBot="1" x14ac:dyDescent="0.4">
      <c r="A483" s="2"/>
      <c r="B483" s="5"/>
      <c r="C483" s="166"/>
      <c r="D483" s="2"/>
      <c r="E483" s="2"/>
      <c r="F483" s="2"/>
      <c r="G483" s="38"/>
    </row>
    <row r="484" spans="1:9" x14ac:dyDescent="0.35">
      <c r="A484" s="228" t="s">
        <v>40</v>
      </c>
      <c r="B484" s="228" t="s">
        <v>41</v>
      </c>
      <c r="C484" s="228" t="s">
        <v>1</v>
      </c>
      <c r="D484" s="228" t="s">
        <v>42</v>
      </c>
      <c r="E484" s="228" t="s">
        <v>43</v>
      </c>
      <c r="F484" s="230" t="s">
        <v>44</v>
      </c>
      <c r="G484" s="65" t="s">
        <v>45</v>
      </c>
    </row>
    <row r="485" spans="1:9" ht="15" thickBot="1" x14ac:dyDescent="0.4">
      <c r="A485" s="229"/>
      <c r="B485" s="229"/>
      <c r="C485" s="229"/>
      <c r="D485" s="229"/>
      <c r="E485" s="229"/>
      <c r="F485" s="231"/>
      <c r="G485" s="66" t="s">
        <v>46</v>
      </c>
    </row>
    <row r="486" spans="1:9" x14ac:dyDescent="0.35">
      <c r="A486" s="67" t="s">
        <v>298</v>
      </c>
      <c r="B486" s="44" t="s">
        <v>185</v>
      </c>
      <c r="C486" s="7"/>
      <c r="D486" s="7"/>
      <c r="E486" s="73"/>
      <c r="F486" s="69"/>
      <c r="G486" s="69"/>
    </row>
    <row r="487" spans="1:9" x14ac:dyDescent="0.35">
      <c r="A487" s="70"/>
      <c r="B487" s="71"/>
      <c r="C487" s="161"/>
      <c r="D487" s="71"/>
      <c r="E487" s="71"/>
      <c r="F487" s="72"/>
      <c r="G487" s="72"/>
    </row>
    <row r="488" spans="1:9" x14ac:dyDescent="0.35">
      <c r="A488" s="110" t="s">
        <v>186</v>
      </c>
      <c r="B488" s="109" t="s">
        <v>187</v>
      </c>
      <c r="C488" s="122"/>
      <c r="D488" s="7"/>
      <c r="E488" s="73"/>
      <c r="F488" s="69"/>
      <c r="G488" s="69"/>
    </row>
    <row r="489" spans="1:9" x14ac:dyDescent="0.35">
      <c r="A489" s="70"/>
      <c r="B489" s="71"/>
      <c r="C489" s="161"/>
      <c r="D489" s="71"/>
      <c r="E489" s="71"/>
      <c r="F489" s="72"/>
      <c r="G489" s="72"/>
    </row>
    <row r="490" spans="1:9" ht="29.25" customHeight="1" x14ac:dyDescent="0.35">
      <c r="A490" s="110" t="s">
        <v>188</v>
      </c>
      <c r="B490" s="109" t="s">
        <v>365</v>
      </c>
      <c r="C490" s="122"/>
      <c r="D490" s="7" t="s">
        <v>5</v>
      </c>
      <c r="E490" s="73">
        <v>32500</v>
      </c>
      <c r="F490" s="69"/>
      <c r="G490" s="69">
        <f>F490*E490</f>
        <v>0</v>
      </c>
      <c r="I490" s="103"/>
    </row>
    <row r="491" spans="1:9" x14ac:dyDescent="0.35">
      <c r="A491" s="70"/>
      <c r="B491" s="71"/>
      <c r="C491" s="161"/>
      <c r="D491" s="71"/>
      <c r="E491" s="71"/>
      <c r="F491" s="72"/>
      <c r="G491" s="72"/>
    </row>
    <row r="492" spans="1:9" x14ac:dyDescent="0.35">
      <c r="A492" s="110" t="s">
        <v>189</v>
      </c>
      <c r="B492" s="109" t="s">
        <v>190</v>
      </c>
      <c r="C492" s="122"/>
      <c r="D492" s="44"/>
      <c r="E492" s="44"/>
      <c r="F492" s="44"/>
      <c r="G492" s="44"/>
    </row>
    <row r="493" spans="1:9" x14ac:dyDescent="0.35">
      <c r="A493" s="70"/>
      <c r="B493" s="71"/>
      <c r="C493" s="161"/>
      <c r="D493" s="71"/>
      <c r="E493" s="71"/>
      <c r="F493" s="72"/>
      <c r="G493" s="72"/>
    </row>
    <row r="494" spans="1:9" ht="26" x14ac:dyDescent="0.35">
      <c r="A494" s="110" t="s">
        <v>191</v>
      </c>
      <c r="B494" s="109" t="s">
        <v>192</v>
      </c>
      <c r="C494" s="122"/>
      <c r="D494" s="7" t="s">
        <v>9</v>
      </c>
      <c r="E494" s="73">
        <v>9750</v>
      </c>
      <c r="F494" s="69"/>
      <c r="G494" s="69">
        <f t="shared" ref="G494" si="27">F494*E494</f>
        <v>0</v>
      </c>
    </row>
    <row r="495" spans="1:9" x14ac:dyDescent="0.35">
      <c r="A495" s="70"/>
      <c r="B495" s="71"/>
      <c r="C495" s="161"/>
      <c r="D495" s="71"/>
      <c r="E495" s="71"/>
      <c r="F495" s="72"/>
      <c r="G495" s="72"/>
    </row>
    <row r="496" spans="1:9" ht="15" customHeight="1" x14ac:dyDescent="0.35">
      <c r="A496" s="110"/>
      <c r="B496" s="109"/>
      <c r="C496" s="122"/>
      <c r="D496" s="122"/>
      <c r="E496" s="125"/>
      <c r="F496" s="124"/>
      <c r="G496" s="124"/>
    </row>
    <row r="497" spans="1:13" x14ac:dyDescent="0.35">
      <c r="A497" s="127"/>
      <c r="B497" s="123"/>
      <c r="C497" s="162"/>
      <c r="D497" s="123"/>
      <c r="E497" s="123"/>
      <c r="F497" s="126"/>
      <c r="G497" s="126"/>
    </row>
    <row r="498" spans="1:13" x14ac:dyDescent="0.35">
      <c r="A498" s="110"/>
      <c r="B498" s="109"/>
      <c r="C498" s="122"/>
      <c r="D498" s="122"/>
      <c r="E498" s="125"/>
      <c r="F498" s="124"/>
      <c r="G498" s="124"/>
    </row>
    <row r="499" spans="1:13" x14ac:dyDescent="0.35">
      <c r="A499" s="70"/>
      <c r="B499" s="71"/>
      <c r="C499" s="161"/>
      <c r="D499" s="71"/>
      <c r="E499" s="71"/>
      <c r="F499" s="72"/>
      <c r="G499" s="72"/>
    </row>
    <row r="500" spans="1:13" x14ac:dyDescent="0.35">
      <c r="A500" s="67"/>
      <c r="B500" s="44"/>
      <c r="C500" s="7"/>
      <c r="D500" s="7"/>
      <c r="E500" s="73"/>
      <c r="F500" s="69"/>
      <c r="G500" s="69"/>
    </row>
    <row r="501" spans="1:13" x14ac:dyDescent="0.35">
      <c r="A501" s="70"/>
      <c r="B501" s="71"/>
      <c r="C501" s="161"/>
      <c r="D501" s="71"/>
      <c r="E501" s="71"/>
      <c r="F501" s="72"/>
      <c r="G501" s="72"/>
    </row>
    <row r="502" spans="1:13" ht="15" thickBot="1" x14ac:dyDescent="0.4">
      <c r="A502" s="67"/>
      <c r="B502" s="44"/>
      <c r="C502" s="7"/>
      <c r="D502" s="7"/>
      <c r="E502" s="73"/>
      <c r="F502" s="69"/>
      <c r="G502" s="69"/>
    </row>
    <row r="503" spans="1:13" ht="15.75" customHeight="1" thickBot="1" x14ac:dyDescent="0.4">
      <c r="A503" s="223" t="s">
        <v>48</v>
      </c>
      <c r="B503" s="224"/>
      <c r="C503" s="224"/>
      <c r="D503" s="224"/>
      <c r="E503" s="224"/>
      <c r="F503" s="225"/>
      <c r="G503" s="75">
        <f>SUM(G490:G502)</f>
        <v>0</v>
      </c>
    </row>
    <row r="504" spans="1:13" x14ac:dyDescent="0.35">
      <c r="A504" s="6"/>
      <c r="B504" s="28"/>
      <c r="C504" s="63"/>
      <c r="D504" s="6"/>
      <c r="E504" s="6"/>
      <c r="F504" s="6"/>
      <c r="G504" s="76"/>
    </row>
    <row r="505" spans="1:13" x14ac:dyDescent="0.35">
      <c r="A505" s="227" t="s">
        <v>359</v>
      </c>
      <c r="B505" s="227"/>
      <c r="C505" s="227"/>
      <c r="D505" s="227"/>
      <c r="E505" s="134"/>
      <c r="F505" s="134"/>
      <c r="G505" s="136"/>
    </row>
    <row r="506" spans="1:13" x14ac:dyDescent="0.35">
      <c r="A506" s="227" t="s">
        <v>271</v>
      </c>
      <c r="B506" s="227"/>
      <c r="C506" s="165"/>
      <c r="D506" s="135"/>
      <c r="E506" s="135"/>
      <c r="F506" s="135"/>
      <c r="G506" s="137"/>
      <c r="H506" s="240"/>
      <c r="I506" s="240"/>
      <c r="J506" s="240"/>
      <c r="K506" s="240"/>
      <c r="L506" s="240"/>
      <c r="M506" s="240"/>
    </row>
    <row r="507" spans="1:13" x14ac:dyDescent="0.35">
      <c r="A507" s="138"/>
      <c r="B507" s="139"/>
      <c r="C507" s="174"/>
      <c r="D507" s="135"/>
      <c r="E507" s="135"/>
      <c r="F507" s="135"/>
      <c r="G507" s="140" t="s">
        <v>305</v>
      </c>
      <c r="H507" s="240"/>
      <c r="I507" s="240"/>
      <c r="J507" s="240"/>
      <c r="K507" s="240"/>
      <c r="L507" s="240"/>
      <c r="M507" s="240"/>
    </row>
    <row r="508" spans="1:13" ht="15" thickBot="1" x14ac:dyDescent="0.4">
      <c r="A508" s="141"/>
      <c r="B508" s="142"/>
      <c r="C508" s="175"/>
      <c r="D508" s="135"/>
      <c r="E508" s="135"/>
      <c r="F508" s="135"/>
      <c r="G508" s="143"/>
      <c r="H508" s="240"/>
      <c r="I508" s="240"/>
      <c r="J508" s="240"/>
      <c r="K508" s="240"/>
      <c r="L508" s="240"/>
      <c r="M508" s="240"/>
    </row>
    <row r="509" spans="1:13" x14ac:dyDescent="0.35">
      <c r="A509" s="241" t="s">
        <v>40</v>
      </c>
      <c r="B509" s="241" t="s">
        <v>41</v>
      </c>
      <c r="C509" s="241" t="s">
        <v>1</v>
      </c>
      <c r="D509" s="241" t="s">
        <v>42</v>
      </c>
      <c r="E509" s="241" t="s">
        <v>43</v>
      </c>
      <c r="F509" s="238" t="s">
        <v>44</v>
      </c>
      <c r="G509" s="144" t="s">
        <v>45</v>
      </c>
      <c r="H509" s="240"/>
      <c r="I509" s="240"/>
      <c r="J509" s="240"/>
      <c r="K509" s="240"/>
      <c r="L509" s="240"/>
      <c r="M509" s="240"/>
    </row>
    <row r="510" spans="1:13" ht="15" thickBot="1" x14ac:dyDescent="0.4">
      <c r="A510" s="242"/>
      <c r="B510" s="242"/>
      <c r="C510" s="242"/>
      <c r="D510" s="242"/>
      <c r="E510" s="242"/>
      <c r="F510" s="239"/>
      <c r="G510" s="145" t="s">
        <v>46</v>
      </c>
      <c r="H510" s="240"/>
      <c r="I510" s="240"/>
      <c r="J510" s="240"/>
      <c r="K510" s="240"/>
      <c r="L510" s="240"/>
      <c r="M510" s="240"/>
    </row>
    <row r="511" spans="1:13" ht="23.25" customHeight="1" x14ac:dyDescent="0.35">
      <c r="A511" s="110" t="s">
        <v>304</v>
      </c>
      <c r="B511" s="44" t="s">
        <v>79</v>
      </c>
      <c r="C511" s="7"/>
      <c r="D511" s="7"/>
      <c r="E511" s="73"/>
      <c r="F511" s="69"/>
      <c r="G511" s="69"/>
      <c r="H511" s="240"/>
      <c r="I511" s="240"/>
      <c r="J511" s="240"/>
      <c r="K511" s="240"/>
      <c r="L511" s="240"/>
      <c r="M511" s="240"/>
    </row>
    <row r="512" spans="1:13" x14ac:dyDescent="0.35">
      <c r="A512" s="70"/>
      <c r="B512" s="71"/>
      <c r="C512" s="161"/>
      <c r="D512" s="71"/>
      <c r="E512" s="71"/>
      <c r="F512" s="72"/>
      <c r="G512" s="72"/>
      <c r="H512" s="240"/>
      <c r="I512" s="240"/>
      <c r="J512" s="240"/>
      <c r="K512" s="240"/>
      <c r="L512" s="240"/>
      <c r="M512" s="240"/>
    </row>
    <row r="513" spans="1:13" x14ac:dyDescent="0.35">
      <c r="A513" s="110" t="s">
        <v>197</v>
      </c>
      <c r="B513" s="44" t="s">
        <v>12</v>
      </c>
      <c r="C513" s="7"/>
      <c r="D513" s="7"/>
      <c r="E513" s="73"/>
      <c r="F513" s="69"/>
      <c r="G513" s="69"/>
      <c r="H513" s="240"/>
      <c r="I513" s="240"/>
      <c r="J513" s="240"/>
      <c r="K513" s="240"/>
      <c r="L513" s="240"/>
      <c r="M513" s="240"/>
    </row>
    <row r="514" spans="1:13" x14ac:dyDescent="0.35">
      <c r="A514" s="70"/>
      <c r="B514" s="71"/>
      <c r="C514" s="161"/>
      <c r="D514" s="71"/>
      <c r="E514" s="71"/>
      <c r="F514" s="72"/>
      <c r="G514" s="72"/>
      <c r="H514" s="240"/>
      <c r="I514" s="240"/>
      <c r="J514" s="240"/>
      <c r="K514" s="240"/>
      <c r="L514" s="240"/>
      <c r="M514" s="240"/>
    </row>
    <row r="515" spans="1:13" x14ac:dyDescent="0.35">
      <c r="A515" s="110" t="s">
        <v>198</v>
      </c>
      <c r="B515" s="44" t="s">
        <v>199</v>
      </c>
      <c r="C515" s="7"/>
      <c r="D515" s="7" t="s">
        <v>13</v>
      </c>
      <c r="E515" s="73">
        <v>3.8</v>
      </c>
      <c r="F515" s="69"/>
      <c r="G515" s="69">
        <f t="shared" ref="G515" si="28">F515*E515</f>
        <v>0</v>
      </c>
      <c r="H515" s="35"/>
      <c r="I515" s="35"/>
      <c r="J515" s="35"/>
      <c r="K515" s="35"/>
      <c r="L515" s="35"/>
      <c r="M515" s="35"/>
    </row>
    <row r="516" spans="1:13" x14ac:dyDescent="0.35">
      <c r="A516" s="70"/>
      <c r="B516" s="71"/>
      <c r="C516" s="161"/>
      <c r="D516" s="71"/>
      <c r="E516" s="71"/>
      <c r="F516" s="72"/>
      <c r="G516" s="72"/>
      <c r="H516" s="35"/>
      <c r="I516" s="35"/>
      <c r="J516" s="35"/>
      <c r="K516" s="35"/>
      <c r="L516" s="35"/>
      <c r="M516" s="35"/>
    </row>
    <row r="517" spans="1:13" x14ac:dyDescent="0.35">
      <c r="A517" s="110" t="s">
        <v>200</v>
      </c>
      <c r="B517" s="109" t="s">
        <v>80</v>
      </c>
      <c r="C517" s="122"/>
      <c r="D517" s="7"/>
      <c r="E517" s="73"/>
      <c r="F517" s="69"/>
      <c r="G517" s="69"/>
      <c r="H517" s="35"/>
      <c r="I517" s="35"/>
      <c r="J517" s="35"/>
      <c r="K517" s="35"/>
      <c r="L517" s="35"/>
      <c r="M517" s="35"/>
    </row>
    <row r="518" spans="1:13" x14ac:dyDescent="0.35">
      <c r="A518" s="70"/>
      <c r="B518" s="71"/>
      <c r="C518" s="161"/>
      <c r="D518" s="71"/>
      <c r="E518" s="71"/>
      <c r="F518" s="72"/>
      <c r="G518" s="72"/>
      <c r="H518" s="35"/>
      <c r="I518" s="35"/>
      <c r="J518" s="35"/>
      <c r="K518" s="35"/>
      <c r="L518" s="35"/>
      <c r="M518" s="35"/>
    </row>
    <row r="519" spans="1:13" x14ac:dyDescent="0.35">
      <c r="A519" s="110" t="s">
        <v>201</v>
      </c>
      <c r="B519" s="109" t="s">
        <v>202</v>
      </c>
      <c r="C519" s="122"/>
      <c r="D519" s="7" t="s">
        <v>13</v>
      </c>
      <c r="E519" s="73">
        <v>3.8</v>
      </c>
      <c r="F519" s="69"/>
      <c r="G519" s="69">
        <f>F519*E519</f>
        <v>0</v>
      </c>
      <c r="H519" s="35"/>
      <c r="I519" s="35"/>
      <c r="J519" s="35"/>
      <c r="K519" s="35"/>
      <c r="L519" s="35"/>
      <c r="M519" s="35"/>
    </row>
    <row r="520" spans="1:13" x14ac:dyDescent="0.35">
      <c r="A520" s="70"/>
      <c r="B520" s="71"/>
      <c r="C520" s="161"/>
      <c r="D520" s="71"/>
      <c r="E520" s="71"/>
      <c r="F520" s="72"/>
      <c r="G520" s="72"/>
      <c r="H520" s="35"/>
      <c r="I520" s="35"/>
      <c r="J520" s="35"/>
      <c r="K520" s="35"/>
      <c r="L520" s="35"/>
      <c r="M520" s="35"/>
    </row>
    <row r="521" spans="1:13" x14ac:dyDescent="0.35">
      <c r="A521" s="67"/>
      <c r="B521" s="44"/>
      <c r="C521" s="7"/>
      <c r="D521" s="7"/>
      <c r="E521" s="73"/>
      <c r="F521" s="69"/>
      <c r="G521" s="78"/>
      <c r="H521" s="35"/>
      <c r="I521" s="35"/>
      <c r="J521" s="35"/>
      <c r="K521" s="35"/>
      <c r="L521" s="35"/>
      <c r="M521" s="35"/>
    </row>
    <row r="522" spans="1:13" x14ac:dyDescent="0.35">
      <c r="A522" s="70"/>
      <c r="B522" s="71"/>
      <c r="C522" s="161"/>
      <c r="D522" s="71"/>
      <c r="E522" s="71"/>
      <c r="F522" s="72"/>
      <c r="G522" s="72"/>
      <c r="H522" s="240"/>
      <c r="I522" s="240"/>
      <c r="J522" s="240"/>
      <c r="K522" s="240"/>
      <c r="L522" s="240"/>
      <c r="M522" s="240"/>
    </row>
    <row r="523" spans="1:13" ht="15" thickBot="1" x14ac:dyDescent="0.4">
      <c r="A523" s="67"/>
      <c r="B523" s="44"/>
      <c r="C523" s="7"/>
      <c r="D523" s="7"/>
      <c r="E523" s="73"/>
      <c r="F523" s="69"/>
      <c r="G523" s="69"/>
      <c r="H523" s="240"/>
      <c r="I523" s="240"/>
      <c r="J523" s="240"/>
      <c r="K523" s="240"/>
      <c r="L523" s="240"/>
      <c r="M523" s="240"/>
    </row>
    <row r="524" spans="1:13" ht="15.75" customHeight="1" thickBot="1" x14ac:dyDescent="0.4">
      <c r="A524" s="223" t="s">
        <v>48</v>
      </c>
      <c r="B524" s="224"/>
      <c r="C524" s="224"/>
      <c r="D524" s="224"/>
      <c r="E524" s="224"/>
      <c r="F524" s="225"/>
      <c r="G524" s="75">
        <f>SUM(G513:G523)</f>
        <v>0</v>
      </c>
      <c r="H524" s="240"/>
      <c r="I524" s="240"/>
      <c r="J524" s="240"/>
      <c r="K524" s="240"/>
      <c r="L524" s="240"/>
      <c r="M524" s="240"/>
    </row>
    <row r="525" spans="1:13" x14ac:dyDescent="0.35">
      <c r="A525" s="4"/>
      <c r="B525" s="80"/>
      <c r="C525" s="53"/>
      <c r="D525" s="2"/>
      <c r="E525" s="2"/>
      <c r="F525" s="42"/>
      <c r="G525" s="54"/>
      <c r="H525" s="240"/>
      <c r="I525" s="240"/>
      <c r="J525" s="240"/>
      <c r="K525" s="240"/>
      <c r="L525" s="240"/>
      <c r="M525" s="240"/>
    </row>
    <row r="526" spans="1:13" x14ac:dyDescent="0.35">
      <c r="A526" s="4"/>
      <c r="B526" s="80"/>
      <c r="C526" s="53"/>
      <c r="D526" s="2"/>
      <c r="E526" s="2"/>
      <c r="F526" s="42"/>
      <c r="G526" s="54"/>
      <c r="H526" s="4"/>
      <c r="I526" s="4"/>
      <c r="J526" s="4"/>
      <c r="K526" s="4"/>
      <c r="L526" s="4"/>
      <c r="M526" s="4"/>
    </row>
    <row r="527" spans="1:13" x14ac:dyDescent="0.35">
      <c r="A527" s="227" t="s">
        <v>359</v>
      </c>
      <c r="B527" s="227"/>
      <c r="C527" s="227"/>
      <c r="D527" s="227"/>
      <c r="E527" s="2"/>
      <c r="F527" s="42"/>
      <c r="G527" s="54"/>
      <c r="H527" s="4"/>
      <c r="I527" s="4"/>
      <c r="J527" s="4"/>
      <c r="K527" s="4"/>
      <c r="L527" s="4"/>
      <c r="M527" s="4"/>
    </row>
    <row r="528" spans="1:13" x14ac:dyDescent="0.35">
      <c r="A528" s="227" t="s">
        <v>36</v>
      </c>
      <c r="B528" s="227"/>
      <c r="C528" s="165"/>
      <c r="D528" s="53"/>
      <c r="E528" s="53"/>
      <c r="F528" s="53"/>
      <c r="G528" s="41"/>
      <c r="H528" s="240"/>
      <c r="I528" s="240"/>
      <c r="J528" s="240"/>
      <c r="K528" s="240"/>
      <c r="L528" s="240"/>
      <c r="M528" s="240"/>
    </row>
    <row r="529" spans="1:7" x14ac:dyDescent="0.35">
      <c r="A529" s="2"/>
      <c r="B529" s="5"/>
      <c r="C529" s="166"/>
      <c r="D529" s="2"/>
      <c r="E529" s="2"/>
      <c r="F529" s="2"/>
      <c r="G529" s="38"/>
    </row>
    <row r="530" spans="1:7" x14ac:dyDescent="0.35">
      <c r="A530" s="2"/>
      <c r="B530" s="5"/>
      <c r="C530" s="166"/>
      <c r="D530" s="2"/>
      <c r="E530" s="2"/>
      <c r="F530" s="2"/>
      <c r="G530" s="39" t="s">
        <v>232</v>
      </c>
    </row>
    <row r="531" spans="1:7" ht="15" thickBot="1" x14ac:dyDescent="0.4">
      <c r="A531" s="121"/>
      <c r="B531" s="5"/>
      <c r="C531" s="166"/>
      <c r="D531" s="2"/>
      <c r="E531" s="2"/>
      <c r="F531" s="2"/>
      <c r="G531" s="38"/>
    </row>
    <row r="532" spans="1:7" x14ac:dyDescent="0.35">
      <c r="A532" s="228" t="s">
        <v>40</v>
      </c>
      <c r="B532" s="228" t="s">
        <v>41</v>
      </c>
      <c r="C532" s="228" t="s">
        <v>1</v>
      </c>
      <c r="D532" s="228" t="s">
        <v>42</v>
      </c>
      <c r="E532" s="228" t="s">
        <v>43</v>
      </c>
      <c r="F532" s="230" t="s">
        <v>44</v>
      </c>
      <c r="G532" s="65" t="s">
        <v>45</v>
      </c>
    </row>
    <row r="533" spans="1:7" ht="15" thickBot="1" x14ac:dyDescent="0.4">
      <c r="A533" s="229"/>
      <c r="B533" s="229"/>
      <c r="C533" s="229"/>
      <c r="D533" s="229"/>
      <c r="E533" s="229"/>
      <c r="F533" s="231"/>
      <c r="G533" s="66" t="s">
        <v>46</v>
      </c>
    </row>
    <row r="534" spans="1:7" ht="15" customHeight="1" x14ac:dyDescent="0.35">
      <c r="A534" s="148" t="s">
        <v>233</v>
      </c>
      <c r="B534" s="148" t="s">
        <v>234</v>
      </c>
      <c r="C534" s="147"/>
      <c r="D534" s="147"/>
      <c r="E534" s="163"/>
      <c r="F534" s="164"/>
      <c r="G534" s="164"/>
    </row>
    <row r="535" spans="1:7" x14ac:dyDescent="0.35">
      <c r="A535" s="70"/>
      <c r="B535" s="71"/>
      <c r="C535" s="161"/>
      <c r="D535" s="71"/>
      <c r="E535" s="71"/>
      <c r="F535" s="72"/>
      <c r="G535" s="72"/>
    </row>
    <row r="536" spans="1:7" x14ac:dyDescent="0.35">
      <c r="A536" s="67"/>
      <c r="B536" s="44" t="s">
        <v>58</v>
      </c>
      <c r="C536" s="7"/>
      <c r="D536" s="7"/>
      <c r="E536" s="73"/>
      <c r="F536" s="69"/>
      <c r="G536" s="69"/>
    </row>
    <row r="537" spans="1:7" ht="15" customHeight="1" x14ac:dyDescent="0.35">
      <c r="A537" s="70"/>
      <c r="B537" s="71"/>
      <c r="C537" s="161"/>
      <c r="D537" s="71"/>
      <c r="E537" s="71"/>
      <c r="F537" s="72"/>
      <c r="G537" s="72"/>
    </row>
    <row r="538" spans="1:7" x14ac:dyDescent="0.35">
      <c r="A538" s="67"/>
      <c r="B538" s="44" t="s">
        <v>14</v>
      </c>
      <c r="C538" s="7"/>
      <c r="D538" s="7" t="s">
        <v>6</v>
      </c>
      <c r="E538" s="69">
        <v>300000</v>
      </c>
      <c r="F538" s="202">
        <v>1</v>
      </c>
      <c r="G538" s="69">
        <f>F538*E538</f>
        <v>300000</v>
      </c>
    </row>
    <row r="539" spans="1:7" ht="15" customHeight="1" x14ac:dyDescent="0.35">
      <c r="A539" s="70"/>
      <c r="B539" s="71"/>
      <c r="C539" s="161"/>
      <c r="D539" s="71"/>
      <c r="E539" s="71"/>
      <c r="F539" s="72"/>
      <c r="G539" s="72"/>
    </row>
    <row r="540" spans="1:7" x14ac:dyDescent="0.35">
      <c r="A540" s="67"/>
      <c r="B540" s="44" t="s">
        <v>59</v>
      </c>
      <c r="C540" s="7"/>
      <c r="D540" s="7" t="s">
        <v>2</v>
      </c>
      <c r="E540" s="69">
        <f>G538</f>
        <v>300000</v>
      </c>
      <c r="F540" s="197"/>
      <c r="G540" s="69">
        <f>F540*E540</f>
        <v>0</v>
      </c>
    </row>
    <row r="541" spans="1:7" x14ac:dyDescent="0.35">
      <c r="A541" s="70"/>
      <c r="B541" s="71"/>
      <c r="C541" s="161"/>
      <c r="D541" s="71"/>
      <c r="E541" s="71"/>
      <c r="F541" s="72"/>
      <c r="G541" s="72"/>
    </row>
    <row r="542" spans="1:7" ht="15" thickBot="1" x14ac:dyDescent="0.4">
      <c r="A542" s="67"/>
      <c r="B542" s="44"/>
      <c r="C542" s="7"/>
      <c r="D542" s="44"/>
      <c r="E542" s="44"/>
      <c r="F542" s="78"/>
      <c r="G542" s="78"/>
    </row>
    <row r="543" spans="1:7" ht="15" thickBot="1" x14ac:dyDescent="0.4">
      <c r="A543" s="223" t="s">
        <v>48</v>
      </c>
      <c r="B543" s="224"/>
      <c r="C543" s="224"/>
      <c r="D543" s="224"/>
      <c r="E543" s="224"/>
      <c r="F543" s="225"/>
      <c r="G543" s="75">
        <f>SUM(G538:G540)</f>
        <v>300000</v>
      </c>
    </row>
    <row r="544" spans="1:7" x14ac:dyDescent="0.35">
      <c r="A544" s="58"/>
      <c r="B544" s="28"/>
      <c r="C544" s="63"/>
      <c r="D544" s="63"/>
      <c r="E544" s="63"/>
      <c r="F544" s="28"/>
      <c r="G544" s="40"/>
    </row>
    <row r="545" spans="1:13" x14ac:dyDescent="0.35">
      <c r="A545" s="58"/>
      <c r="B545" s="28"/>
      <c r="C545" s="63"/>
      <c r="D545" s="63"/>
      <c r="E545" s="63"/>
      <c r="F545" s="28"/>
      <c r="G545" s="40"/>
    </row>
    <row r="546" spans="1:13" x14ac:dyDescent="0.35">
      <c r="A546" s="58"/>
      <c r="B546" s="28"/>
      <c r="C546" s="63"/>
      <c r="D546" s="63"/>
      <c r="E546" s="63"/>
      <c r="F546" s="28"/>
      <c r="G546" s="40"/>
    </row>
    <row r="547" spans="1:13" x14ac:dyDescent="0.35">
      <c r="A547" s="80"/>
      <c r="B547" s="63"/>
      <c r="C547" s="63"/>
      <c r="D547" s="53"/>
      <c r="E547" s="53"/>
      <c r="F547" s="53"/>
      <c r="G547" s="53"/>
    </row>
    <row r="548" spans="1:13" x14ac:dyDescent="0.35">
      <c r="A548" s="2"/>
      <c r="B548" s="2"/>
      <c r="C548" s="170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35">
      <c r="A549" s="226"/>
      <c r="B549" s="226"/>
      <c r="C549" s="168"/>
      <c r="D549" s="2"/>
      <c r="E549" s="2"/>
      <c r="F549" s="2"/>
      <c r="G549" s="2"/>
    </row>
    <row r="550" spans="1:13" x14ac:dyDescent="0.35">
      <c r="A550" s="227" t="s">
        <v>359</v>
      </c>
      <c r="B550" s="227"/>
      <c r="C550" s="227"/>
      <c r="D550" s="227"/>
      <c r="E550" s="2"/>
      <c r="F550" s="2"/>
      <c r="G550" s="2"/>
    </row>
    <row r="551" spans="1:13" x14ac:dyDescent="0.35">
      <c r="A551" s="227" t="s">
        <v>451</v>
      </c>
      <c r="B551" s="227"/>
      <c r="C551" s="165"/>
      <c r="D551" s="2"/>
      <c r="E551" s="2"/>
      <c r="F551" s="2"/>
      <c r="G551" s="2"/>
    </row>
    <row r="552" spans="1:13" x14ac:dyDescent="0.35">
      <c r="A552" s="2"/>
      <c r="B552" s="5"/>
      <c r="C552" s="166"/>
      <c r="D552" s="2"/>
      <c r="E552" s="2"/>
      <c r="F552" s="2"/>
      <c r="G552" s="42" t="s">
        <v>452</v>
      </c>
    </row>
    <row r="553" spans="1:13" ht="15" thickBot="1" x14ac:dyDescent="0.4">
      <c r="A553" s="2"/>
      <c r="B553" s="133"/>
      <c r="C553" s="166"/>
      <c r="D553" s="2"/>
      <c r="E553" s="2"/>
      <c r="F553" s="2"/>
      <c r="G553" s="2"/>
    </row>
    <row r="554" spans="1:13" x14ac:dyDescent="0.35">
      <c r="A554" s="228" t="s">
        <v>40</v>
      </c>
      <c r="B554" s="228" t="s">
        <v>41</v>
      </c>
      <c r="C554" s="228" t="s">
        <v>1</v>
      </c>
      <c r="D554" s="228" t="s">
        <v>42</v>
      </c>
      <c r="E554" s="228" t="s">
        <v>43</v>
      </c>
      <c r="F554" s="230" t="s">
        <v>44</v>
      </c>
      <c r="G554" s="65" t="s">
        <v>45</v>
      </c>
    </row>
    <row r="555" spans="1:13" ht="15" thickBot="1" x14ac:dyDescent="0.4">
      <c r="A555" s="229"/>
      <c r="B555" s="229"/>
      <c r="C555" s="229"/>
      <c r="D555" s="229"/>
      <c r="E555" s="229"/>
      <c r="F555" s="231"/>
      <c r="G555" s="66" t="s">
        <v>46</v>
      </c>
    </row>
    <row r="556" spans="1:13" x14ac:dyDescent="0.35">
      <c r="A556" s="67"/>
      <c r="B556" s="44" t="s">
        <v>453</v>
      </c>
      <c r="C556" s="7"/>
      <c r="D556" s="7"/>
      <c r="E556" s="73"/>
      <c r="F556" s="69"/>
      <c r="G556" s="69"/>
    </row>
    <row r="557" spans="1:13" x14ac:dyDescent="0.35">
      <c r="A557" s="70"/>
      <c r="B557" s="71"/>
      <c r="C557" s="161"/>
      <c r="D557" s="71"/>
      <c r="E557" s="71"/>
      <c r="F557" s="72"/>
      <c r="G557" s="72"/>
    </row>
    <row r="558" spans="1:13" ht="34.5" customHeight="1" x14ac:dyDescent="0.35">
      <c r="A558" s="67" t="s">
        <v>454</v>
      </c>
      <c r="B558" s="44" t="s">
        <v>62</v>
      </c>
      <c r="C558" s="7"/>
      <c r="D558" s="7"/>
      <c r="E558" s="73"/>
      <c r="F558" s="69"/>
      <c r="G558" s="69"/>
    </row>
    <row r="559" spans="1:13" x14ac:dyDescent="0.35">
      <c r="A559" s="70"/>
      <c r="B559" s="71"/>
      <c r="C559" s="161"/>
      <c r="D559" s="71"/>
      <c r="E559" s="71"/>
      <c r="F559" s="72"/>
      <c r="G559" s="72"/>
    </row>
    <row r="560" spans="1:13" ht="26" x14ac:dyDescent="0.35">
      <c r="A560" s="67" t="s">
        <v>455</v>
      </c>
      <c r="B560" s="44" t="s">
        <v>63</v>
      </c>
      <c r="C560" s="7"/>
      <c r="D560" s="7" t="s">
        <v>7</v>
      </c>
      <c r="E560" s="73">
        <v>1</v>
      </c>
      <c r="F560" s="69"/>
      <c r="G560" s="69">
        <f t="shared" ref="G560" si="29">F560*E560</f>
        <v>0</v>
      </c>
    </row>
    <row r="561" spans="1:7" x14ac:dyDescent="0.35">
      <c r="A561" s="70"/>
      <c r="B561" s="71"/>
      <c r="C561" s="161"/>
      <c r="D561" s="71"/>
      <c r="E561" s="71"/>
      <c r="F561" s="72"/>
      <c r="G561" s="72"/>
    </row>
    <row r="562" spans="1:7" ht="26" x14ac:dyDescent="0.35">
      <c r="A562" s="67" t="s">
        <v>456</v>
      </c>
      <c r="B562" s="44" t="s">
        <v>399</v>
      </c>
      <c r="C562" s="7"/>
      <c r="D562" s="44"/>
      <c r="E562" s="44"/>
      <c r="F562" s="78"/>
      <c r="G562" s="78"/>
    </row>
    <row r="563" spans="1:7" x14ac:dyDescent="0.35">
      <c r="A563" s="70"/>
      <c r="B563" s="71"/>
      <c r="C563" s="161"/>
      <c r="D563" s="71"/>
      <c r="E563" s="71"/>
      <c r="F563" s="72"/>
      <c r="G563" s="72"/>
    </row>
    <row r="564" spans="1:7" x14ac:dyDescent="0.35">
      <c r="A564" s="67"/>
      <c r="B564" s="44" t="s">
        <v>64</v>
      </c>
      <c r="C564" s="7"/>
      <c r="D564" s="7"/>
      <c r="E564" s="73"/>
      <c r="F564" s="69"/>
      <c r="G564" s="69"/>
    </row>
    <row r="565" spans="1:7" ht="16.5" customHeight="1" x14ac:dyDescent="0.35">
      <c r="A565" s="70"/>
      <c r="B565" s="71"/>
      <c r="C565" s="161"/>
      <c r="D565" s="71"/>
      <c r="E565" s="71"/>
      <c r="F565" s="72"/>
      <c r="G565" s="72"/>
    </row>
    <row r="566" spans="1:7" x14ac:dyDescent="0.35">
      <c r="A566" s="67"/>
      <c r="B566" s="84" t="s">
        <v>235</v>
      </c>
      <c r="C566" s="7"/>
      <c r="D566" s="7" t="s">
        <v>6</v>
      </c>
      <c r="E566" s="69">
        <v>450000</v>
      </c>
      <c r="F566" s="202">
        <v>1</v>
      </c>
      <c r="G566" s="69">
        <f>F566*E566</f>
        <v>450000</v>
      </c>
    </row>
    <row r="567" spans="1:7" x14ac:dyDescent="0.35">
      <c r="A567" s="70"/>
      <c r="B567" s="71"/>
      <c r="C567" s="161"/>
      <c r="D567" s="71"/>
      <c r="E567" s="71"/>
      <c r="F567" s="72"/>
      <c r="G567" s="72"/>
    </row>
    <row r="568" spans="1:7" x14ac:dyDescent="0.35">
      <c r="A568" s="67"/>
      <c r="B568" s="84" t="s">
        <v>457</v>
      </c>
      <c r="C568" s="7"/>
      <c r="D568" s="7" t="s">
        <v>2</v>
      </c>
      <c r="E568" s="69">
        <f>G566</f>
        <v>450000</v>
      </c>
      <c r="F568" s="197"/>
      <c r="G568" s="69">
        <f>F568*E568</f>
        <v>0</v>
      </c>
    </row>
    <row r="569" spans="1:7" x14ac:dyDescent="0.35">
      <c r="A569" s="70"/>
      <c r="B569" s="71"/>
      <c r="C569" s="161"/>
      <c r="D569" s="71"/>
      <c r="E569" s="71"/>
      <c r="F569" s="72"/>
      <c r="G569" s="72"/>
    </row>
    <row r="570" spans="1:7" x14ac:dyDescent="0.35">
      <c r="A570" s="67"/>
      <c r="B570" s="44" t="s">
        <v>21</v>
      </c>
      <c r="C570" s="7"/>
      <c r="D570" s="7"/>
      <c r="E570" s="73"/>
      <c r="F570" s="69"/>
      <c r="G570" s="69"/>
    </row>
    <row r="571" spans="1:7" ht="15" customHeight="1" x14ac:dyDescent="0.35">
      <c r="A571" s="70"/>
      <c r="B571" s="71"/>
      <c r="C571" s="161"/>
      <c r="D571" s="71"/>
      <c r="E571" s="71"/>
      <c r="F571" s="72"/>
      <c r="G571" s="72"/>
    </row>
    <row r="572" spans="1:7" x14ac:dyDescent="0.35">
      <c r="A572" s="67"/>
      <c r="B572" s="84" t="s">
        <v>236</v>
      </c>
      <c r="C572" s="7"/>
      <c r="D572" s="7" t="s">
        <v>6</v>
      </c>
      <c r="E572" s="69">
        <v>350000</v>
      </c>
      <c r="F572" s="202">
        <v>1</v>
      </c>
      <c r="G572" s="69">
        <f>F572*E572</f>
        <v>350000</v>
      </c>
    </row>
    <row r="573" spans="1:7" x14ac:dyDescent="0.35">
      <c r="A573" s="70"/>
      <c r="B573" s="71"/>
      <c r="C573" s="161"/>
      <c r="D573" s="71"/>
      <c r="E573" s="71"/>
      <c r="F573" s="72"/>
      <c r="G573" s="72"/>
    </row>
    <row r="574" spans="1:7" ht="24.75" customHeight="1" x14ac:dyDescent="0.35">
      <c r="A574" s="67"/>
      <c r="B574" s="84" t="s">
        <v>458</v>
      </c>
      <c r="C574" s="7"/>
      <c r="D574" s="7" t="s">
        <v>2</v>
      </c>
      <c r="E574" s="69">
        <f>G572</f>
        <v>350000</v>
      </c>
      <c r="F574" s="197"/>
      <c r="G574" s="69">
        <f>F574*E574</f>
        <v>0</v>
      </c>
    </row>
    <row r="575" spans="1:7" x14ac:dyDescent="0.35">
      <c r="A575" s="70"/>
      <c r="B575" s="71"/>
      <c r="C575" s="161"/>
      <c r="D575" s="71"/>
      <c r="E575" s="71"/>
      <c r="F575" s="72"/>
      <c r="G575" s="72"/>
    </row>
    <row r="576" spans="1:7" x14ac:dyDescent="0.35">
      <c r="A576" s="67"/>
      <c r="B576" s="44" t="s">
        <v>65</v>
      </c>
      <c r="C576" s="7"/>
      <c r="D576" s="7"/>
      <c r="E576" s="73"/>
      <c r="F576" s="69"/>
      <c r="G576" s="69"/>
    </row>
    <row r="577" spans="1:7" ht="15" customHeight="1" x14ac:dyDescent="0.35">
      <c r="A577" s="70"/>
      <c r="B577" s="71"/>
      <c r="C577" s="161"/>
      <c r="D577" s="71"/>
      <c r="E577" s="71"/>
      <c r="F577" s="72"/>
      <c r="G577" s="72"/>
    </row>
    <row r="578" spans="1:7" x14ac:dyDescent="0.35">
      <c r="A578" s="67"/>
      <c r="B578" s="84" t="s">
        <v>237</v>
      </c>
      <c r="C578" s="7"/>
      <c r="D578" s="7" t="s">
        <v>6</v>
      </c>
      <c r="E578" s="69">
        <v>500000</v>
      </c>
      <c r="F578" s="202">
        <v>1</v>
      </c>
      <c r="G578" s="69">
        <f>F578*E578</f>
        <v>500000</v>
      </c>
    </row>
    <row r="579" spans="1:7" x14ac:dyDescent="0.35">
      <c r="A579" s="70"/>
      <c r="B579" s="71"/>
      <c r="C579" s="161"/>
      <c r="D579" s="71"/>
      <c r="E579" s="71"/>
      <c r="F579" s="72"/>
      <c r="G579" s="72"/>
    </row>
    <row r="580" spans="1:7" x14ac:dyDescent="0.35">
      <c r="A580" s="67"/>
      <c r="B580" s="84" t="s">
        <v>459</v>
      </c>
      <c r="C580" s="7"/>
      <c r="D580" s="7" t="s">
        <v>2</v>
      </c>
      <c r="E580" s="69">
        <f>G578</f>
        <v>500000</v>
      </c>
      <c r="F580" s="197"/>
      <c r="G580" s="69">
        <f>F580*E580</f>
        <v>0</v>
      </c>
    </row>
    <row r="581" spans="1:7" x14ac:dyDescent="0.35">
      <c r="A581" s="70"/>
      <c r="B581" s="71"/>
      <c r="C581" s="161"/>
      <c r="D581" s="71"/>
      <c r="E581" s="71"/>
      <c r="F581" s="72"/>
      <c r="G581" s="72"/>
    </row>
    <row r="582" spans="1:7" ht="26" x14ac:dyDescent="0.35">
      <c r="A582" s="67"/>
      <c r="B582" s="44" t="s">
        <v>66</v>
      </c>
      <c r="C582" s="7"/>
      <c r="D582" s="7"/>
      <c r="E582" s="73"/>
      <c r="F582" s="69"/>
      <c r="G582" s="69"/>
    </row>
    <row r="583" spans="1:7" x14ac:dyDescent="0.35">
      <c r="A583" s="70"/>
      <c r="B583" s="71"/>
      <c r="C583" s="161"/>
      <c r="D583" s="71"/>
      <c r="E583" s="71"/>
      <c r="F583" s="72"/>
      <c r="G583" s="72"/>
    </row>
    <row r="584" spans="1:7" x14ac:dyDescent="0.35">
      <c r="A584" s="67"/>
      <c r="B584" s="84" t="s">
        <v>238</v>
      </c>
      <c r="C584" s="7"/>
      <c r="D584" s="7" t="s">
        <v>6</v>
      </c>
      <c r="E584" s="69">
        <v>250000</v>
      </c>
      <c r="F584" s="202">
        <v>1</v>
      </c>
      <c r="G584" s="69">
        <f>F584*E584</f>
        <v>250000</v>
      </c>
    </row>
    <row r="585" spans="1:7" x14ac:dyDescent="0.35">
      <c r="A585" s="70"/>
      <c r="B585" s="71"/>
      <c r="C585" s="161"/>
      <c r="D585" s="71"/>
      <c r="E585" s="71"/>
      <c r="F585" s="72"/>
      <c r="G585" s="72"/>
    </row>
    <row r="586" spans="1:7" x14ac:dyDescent="0.35">
      <c r="A586" s="67"/>
      <c r="B586" s="84" t="s">
        <v>460</v>
      </c>
      <c r="C586" s="7"/>
      <c r="D586" s="7" t="s">
        <v>2</v>
      </c>
      <c r="E586" s="69">
        <f>G584</f>
        <v>250000</v>
      </c>
      <c r="F586" s="197"/>
      <c r="G586" s="69">
        <f>F586*E586</f>
        <v>0</v>
      </c>
    </row>
    <row r="587" spans="1:7" x14ac:dyDescent="0.35">
      <c r="A587" s="70"/>
      <c r="B587" s="71"/>
      <c r="C587" s="161"/>
      <c r="D587" s="71"/>
      <c r="E587" s="71"/>
      <c r="F587" s="72"/>
      <c r="G587" s="72"/>
    </row>
    <row r="588" spans="1:7" x14ac:dyDescent="0.35">
      <c r="A588" s="67" t="s">
        <v>461</v>
      </c>
      <c r="B588" s="44" t="s">
        <v>67</v>
      </c>
      <c r="C588" s="7"/>
      <c r="D588" s="7"/>
      <c r="E588" s="73"/>
      <c r="F588" s="69"/>
      <c r="G588" s="69"/>
    </row>
    <row r="589" spans="1:7" x14ac:dyDescent="0.35">
      <c r="A589" s="70"/>
      <c r="B589" s="71"/>
      <c r="C589" s="161"/>
      <c r="D589" s="71"/>
      <c r="E589" s="71"/>
      <c r="F589" s="72"/>
      <c r="G589" s="72"/>
    </row>
    <row r="590" spans="1:7" x14ac:dyDescent="0.35">
      <c r="A590" s="67"/>
      <c r="B590" s="44" t="s">
        <v>68</v>
      </c>
      <c r="C590" s="7"/>
      <c r="D590" s="7" t="s">
        <v>6</v>
      </c>
      <c r="E590" s="69">
        <v>450000</v>
      </c>
      <c r="F590" s="202">
        <v>1</v>
      </c>
      <c r="G590" s="69">
        <f>F590*E590</f>
        <v>450000</v>
      </c>
    </row>
    <row r="591" spans="1:7" x14ac:dyDescent="0.35">
      <c r="A591" s="70"/>
      <c r="B591" s="71"/>
      <c r="C591" s="161"/>
      <c r="D591" s="71"/>
      <c r="E591" s="71"/>
      <c r="F591" s="72"/>
      <c r="G591" s="72"/>
    </row>
    <row r="592" spans="1:7" x14ac:dyDescent="0.35">
      <c r="A592" s="67"/>
      <c r="B592" s="44" t="s">
        <v>69</v>
      </c>
      <c r="C592" s="7"/>
      <c r="D592" s="7" t="s">
        <v>6</v>
      </c>
      <c r="E592" s="69">
        <v>50000</v>
      </c>
      <c r="F592" s="202">
        <v>1</v>
      </c>
      <c r="G592" s="69">
        <f>F592*E592</f>
        <v>50000</v>
      </c>
    </row>
    <row r="593" spans="1:8" x14ac:dyDescent="0.35">
      <c r="A593" s="70"/>
      <c r="B593" s="71"/>
      <c r="C593" s="161"/>
      <c r="D593" s="71"/>
      <c r="E593" s="71"/>
      <c r="F593" s="72"/>
      <c r="G593" s="72"/>
    </row>
    <row r="594" spans="1:8" x14ac:dyDescent="0.35">
      <c r="A594" s="67"/>
      <c r="B594" s="44" t="s">
        <v>462</v>
      </c>
      <c r="C594" s="7"/>
      <c r="D594" s="7" t="s">
        <v>2</v>
      </c>
      <c r="E594" s="69">
        <f>G590+G592</f>
        <v>500000</v>
      </c>
      <c r="F594" s="197"/>
      <c r="G594" s="69">
        <f>F594*E594</f>
        <v>0</v>
      </c>
    </row>
    <row r="595" spans="1:8" x14ac:dyDescent="0.35">
      <c r="A595" s="70"/>
      <c r="B595" s="71"/>
      <c r="C595" s="161"/>
      <c r="D595" s="71"/>
      <c r="E595" s="71"/>
      <c r="F595" s="72"/>
      <c r="G595" s="72"/>
    </row>
    <row r="596" spans="1:8" x14ac:dyDescent="0.35">
      <c r="A596" s="67"/>
      <c r="B596" s="44" t="s">
        <v>70</v>
      </c>
      <c r="C596" s="7"/>
      <c r="D596" s="7"/>
      <c r="E596" s="73"/>
      <c r="F596" s="69"/>
      <c r="G596" s="69"/>
    </row>
    <row r="597" spans="1:8" x14ac:dyDescent="0.35">
      <c r="A597" s="70"/>
      <c r="B597" s="71"/>
      <c r="C597" s="161"/>
      <c r="D597" s="71"/>
      <c r="E597" s="71"/>
      <c r="F597" s="72"/>
      <c r="G597" s="72"/>
    </row>
    <row r="598" spans="1:8" x14ac:dyDescent="0.35">
      <c r="A598" s="67"/>
      <c r="B598" s="84" t="s">
        <v>239</v>
      </c>
      <c r="C598" s="7"/>
      <c r="D598" s="7" t="s">
        <v>6</v>
      </c>
      <c r="E598" s="69">
        <v>1400000</v>
      </c>
      <c r="F598" s="202">
        <v>1</v>
      </c>
      <c r="G598" s="69">
        <f>F598*E598</f>
        <v>1400000</v>
      </c>
    </row>
    <row r="599" spans="1:8" x14ac:dyDescent="0.35">
      <c r="A599" s="70"/>
      <c r="B599" s="71"/>
      <c r="C599" s="161"/>
      <c r="D599" s="71"/>
      <c r="E599" s="71"/>
      <c r="F599" s="72"/>
      <c r="G599" s="72"/>
    </row>
    <row r="600" spans="1:8" x14ac:dyDescent="0.35">
      <c r="A600" s="67"/>
      <c r="B600" s="84" t="s">
        <v>463</v>
      </c>
      <c r="C600" s="7"/>
      <c r="D600" s="7" t="s">
        <v>2</v>
      </c>
      <c r="E600" s="69">
        <f>G598</f>
        <v>1400000</v>
      </c>
      <c r="F600" s="197"/>
      <c r="G600" s="69">
        <f>F600*E600</f>
        <v>0</v>
      </c>
    </row>
    <row r="601" spans="1:8" ht="15" thickBot="1" x14ac:dyDescent="0.4">
      <c r="A601" s="70"/>
      <c r="B601" s="71"/>
      <c r="C601" s="161"/>
      <c r="D601" s="71"/>
      <c r="E601" s="71"/>
      <c r="F601" s="72"/>
      <c r="G601" s="72"/>
    </row>
    <row r="602" spans="1:8" ht="15.75" customHeight="1" thickBot="1" x14ac:dyDescent="0.4">
      <c r="A602" s="223" t="s">
        <v>55</v>
      </c>
      <c r="B602" s="224"/>
      <c r="C602" s="224"/>
      <c r="D602" s="224"/>
      <c r="E602" s="224"/>
      <c r="F602" s="225"/>
      <c r="G602" s="75">
        <f>SUM(G559:G600)</f>
        <v>3450000</v>
      </c>
    </row>
    <row r="603" spans="1:8" x14ac:dyDescent="0.35">
      <c r="G603"/>
    </row>
    <row r="604" spans="1:8" x14ac:dyDescent="0.35">
      <c r="A604" s="227" t="s">
        <v>359</v>
      </c>
      <c r="B604" s="227"/>
      <c r="C604" s="227"/>
      <c r="D604" s="227"/>
      <c r="E604" s="2"/>
      <c r="F604" s="2"/>
      <c r="G604" s="42"/>
      <c r="H604" s="234"/>
    </row>
    <row r="605" spans="1:8" x14ac:dyDescent="0.35">
      <c r="A605" s="227" t="s">
        <v>464</v>
      </c>
      <c r="B605" s="227"/>
      <c r="C605" s="165"/>
      <c r="D605" s="2"/>
      <c r="E605" s="2"/>
      <c r="F605" s="2"/>
      <c r="G605" s="42"/>
      <c r="H605" s="234"/>
    </row>
    <row r="606" spans="1:8" x14ac:dyDescent="0.35">
      <c r="A606" s="2"/>
      <c r="B606" s="5"/>
      <c r="C606" s="166"/>
      <c r="D606" s="234"/>
      <c r="E606" s="234"/>
      <c r="F606" s="2"/>
      <c r="G606" s="42" t="s">
        <v>452</v>
      </c>
      <c r="H606" s="2"/>
    </row>
    <row r="607" spans="1:8" ht="15" thickBot="1" x14ac:dyDescent="0.4">
      <c r="A607" s="2"/>
      <c r="B607" s="133"/>
      <c r="C607" s="166"/>
      <c r="D607" s="234"/>
      <c r="E607" s="234"/>
      <c r="F607" s="2"/>
      <c r="G607" s="2"/>
      <c r="H607" s="2"/>
    </row>
    <row r="608" spans="1:8" x14ac:dyDescent="0.35">
      <c r="A608" s="228" t="s">
        <v>40</v>
      </c>
      <c r="B608" s="228" t="s">
        <v>41</v>
      </c>
      <c r="C608" s="228" t="s">
        <v>1</v>
      </c>
      <c r="D608" s="228" t="s">
        <v>42</v>
      </c>
      <c r="E608" s="228" t="s">
        <v>43</v>
      </c>
      <c r="F608" s="230" t="s">
        <v>44</v>
      </c>
      <c r="G608" s="65" t="s">
        <v>45</v>
      </c>
      <c r="H608" s="53"/>
    </row>
    <row r="609" spans="1:8" ht="15" thickBot="1" x14ac:dyDescent="0.4">
      <c r="A609" s="229"/>
      <c r="B609" s="229"/>
      <c r="C609" s="229"/>
      <c r="D609" s="229"/>
      <c r="E609" s="229"/>
      <c r="F609" s="231"/>
      <c r="G609" s="66" t="s">
        <v>46</v>
      </c>
    </row>
    <row r="610" spans="1:8" ht="15.75" customHeight="1" thickBot="1" x14ac:dyDescent="0.4">
      <c r="A610" s="223" t="s">
        <v>56</v>
      </c>
      <c r="B610" s="224"/>
      <c r="C610" s="224"/>
      <c r="D610" s="224"/>
      <c r="E610" s="224"/>
      <c r="F610" s="225"/>
      <c r="G610" s="81">
        <f>G602</f>
        <v>3450000</v>
      </c>
    </row>
    <row r="611" spans="1:8" ht="24.75" customHeight="1" x14ac:dyDescent="0.35">
      <c r="A611" s="67"/>
      <c r="B611" s="44" t="s">
        <v>71</v>
      </c>
      <c r="C611" s="7"/>
      <c r="D611" s="7"/>
      <c r="E611" s="73"/>
      <c r="F611" s="69"/>
      <c r="G611" s="69"/>
      <c r="H611" s="28"/>
    </row>
    <row r="612" spans="1:8" ht="15" customHeight="1" x14ac:dyDescent="0.35">
      <c r="A612" s="70"/>
      <c r="B612" s="71"/>
      <c r="C612" s="161"/>
      <c r="D612" s="71"/>
      <c r="E612" s="71"/>
      <c r="F612" s="72"/>
      <c r="G612" s="72"/>
    </row>
    <row r="613" spans="1:8" x14ac:dyDescent="0.35">
      <c r="A613" s="67"/>
      <c r="B613" s="84" t="s">
        <v>240</v>
      </c>
      <c r="C613" s="7"/>
      <c r="D613" s="7" t="s">
        <v>16</v>
      </c>
      <c r="E613" s="73">
        <v>100</v>
      </c>
      <c r="F613" s="69"/>
      <c r="G613" s="69">
        <f>F613*E613</f>
        <v>0</v>
      </c>
      <c r="H613" s="28"/>
    </row>
    <row r="614" spans="1:8" x14ac:dyDescent="0.35">
      <c r="A614" s="70"/>
      <c r="B614" s="71"/>
      <c r="C614" s="161"/>
      <c r="D614" s="71"/>
      <c r="E614" s="71"/>
      <c r="F614" s="71"/>
      <c r="G614" s="71"/>
      <c r="H614" s="59"/>
    </row>
    <row r="615" spans="1:8" ht="15" customHeight="1" x14ac:dyDescent="0.35">
      <c r="A615" s="67"/>
      <c r="B615" s="84" t="s">
        <v>241</v>
      </c>
      <c r="C615" s="7"/>
      <c r="D615" s="7" t="s">
        <v>16</v>
      </c>
      <c r="E615" s="73">
        <v>250</v>
      </c>
      <c r="F615" s="69"/>
      <c r="G615" s="69">
        <f>F615*E615</f>
        <v>0</v>
      </c>
      <c r="H615" s="56"/>
    </row>
    <row r="616" spans="1:8" ht="15" thickBot="1" x14ac:dyDescent="0.4">
      <c r="A616" s="70"/>
      <c r="B616" s="71"/>
      <c r="C616" s="161"/>
      <c r="D616" s="71"/>
      <c r="E616" s="71"/>
      <c r="F616" s="72"/>
      <c r="G616" s="72"/>
      <c r="H616" s="57"/>
    </row>
    <row r="617" spans="1:8" ht="30" customHeight="1" thickBot="1" x14ac:dyDescent="0.4">
      <c r="A617" s="223" t="s">
        <v>48</v>
      </c>
      <c r="B617" s="224"/>
      <c r="C617" s="224"/>
      <c r="D617" s="224"/>
      <c r="E617" s="224"/>
      <c r="F617" s="225"/>
      <c r="G617" s="75">
        <f>SUM(G610:G616)</f>
        <v>3450000</v>
      </c>
    </row>
    <row r="618" spans="1:8" x14ac:dyDescent="0.35">
      <c r="A618" s="6"/>
      <c r="B618" s="28"/>
      <c r="C618" s="63"/>
      <c r="D618" s="63"/>
      <c r="E618" s="63"/>
      <c r="G618" s="56"/>
    </row>
    <row r="619" spans="1:8" x14ac:dyDescent="0.35">
      <c r="A619" s="227" t="s">
        <v>359</v>
      </c>
      <c r="B619" s="227"/>
      <c r="C619" s="227"/>
      <c r="D619" s="227"/>
      <c r="E619" s="63"/>
      <c r="G619" s="57"/>
    </row>
    <row r="620" spans="1:8" x14ac:dyDescent="0.35">
      <c r="A620" s="227" t="s">
        <v>242</v>
      </c>
      <c r="B620" s="227"/>
      <c r="C620" s="165"/>
      <c r="D620" s="63"/>
      <c r="E620" s="63"/>
      <c r="G620" s="42" t="s">
        <v>243</v>
      </c>
    </row>
    <row r="621" spans="1:8" ht="15" thickBot="1" x14ac:dyDescent="0.4">
      <c r="A621" s="6"/>
      <c r="B621" s="28"/>
      <c r="C621" s="63"/>
      <c r="D621" s="63"/>
      <c r="E621" s="63"/>
      <c r="G621" s="42"/>
    </row>
    <row r="622" spans="1:8" x14ac:dyDescent="0.35">
      <c r="A622" s="228" t="s">
        <v>40</v>
      </c>
      <c r="B622" s="228" t="s">
        <v>41</v>
      </c>
      <c r="C622" s="228"/>
      <c r="D622" s="228" t="s">
        <v>42</v>
      </c>
      <c r="E622" s="228" t="s">
        <v>43</v>
      </c>
      <c r="F622" s="230" t="s">
        <v>44</v>
      </c>
      <c r="G622" s="65" t="s">
        <v>45</v>
      </c>
    </row>
    <row r="623" spans="1:8" ht="15" thickBot="1" x14ac:dyDescent="0.4">
      <c r="A623" s="229"/>
      <c r="B623" s="229"/>
      <c r="C623" s="229"/>
      <c r="D623" s="229"/>
      <c r="E623" s="229"/>
      <c r="F623" s="231"/>
      <c r="G623" s="66" t="s">
        <v>46</v>
      </c>
    </row>
    <row r="624" spans="1:8" x14ac:dyDescent="0.35">
      <c r="A624" s="148" t="s">
        <v>244</v>
      </c>
      <c r="B624" s="77" t="s">
        <v>245</v>
      </c>
      <c r="C624" s="147"/>
      <c r="D624" s="147"/>
      <c r="E624" s="73"/>
      <c r="F624" s="69"/>
      <c r="G624" s="69"/>
    </row>
    <row r="625" spans="1:8" ht="15" customHeight="1" x14ac:dyDescent="0.35">
      <c r="A625" s="70"/>
      <c r="B625" s="158"/>
      <c r="C625" s="176"/>
      <c r="D625" s="70"/>
      <c r="E625" s="71"/>
      <c r="F625" s="72"/>
      <c r="G625" s="72"/>
    </row>
    <row r="626" spans="1:8" x14ac:dyDescent="0.35">
      <c r="A626" s="67" t="s">
        <v>246</v>
      </c>
      <c r="B626" s="77" t="s">
        <v>247</v>
      </c>
      <c r="C626" s="113"/>
      <c r="D626" s="113"/>
      <c r="E626" s="73"/>
      <c r="F626" s="69"/>
      <c r="G626" s="69"/>
    </row>
    <row r="627" spans="1:8" ht="28.5" customHeight="1" x14ac:dyDescent="0.35">
      <c r="A627" s="70"/>
      <c r="B627" s="158"/>
      <c r="C627" s="176"/>
      <c r="D627" s="70"/>
      <c r="E627" s="71"/>
      <c r="F627" s="72"/>
      <c r="G627" s="72"/>
    </row>
    <row r="628" spans="1:8" x14ac:dyDescent="0.35">
      <c r="A628" s="181" t="s">
        <v>248</v>
      </c>
      <c r="B628" s="182" t="s">
        <v>249</v>
      </c>
      <c r="C628" s="183"/>
      <c r="D628" s="113"/>
      <c r="E628" s="73"/>
      <c r="F628" s="69"/>
      <c r="G628" s="69"/>
    </row>
    <row r="629" spans="1:8" ht="30.75" customHeight="1" x14ac:dyDescent="0.35">
      <c r="A629" s="70"/>
      <c r="B629" s="158"/>
      <c r="C629" s="176"/>
      <c r="D629" s="70"/>
      <c r="E629" s="71"/>
      <c r="F629" s="72"/>
      <c r="G629" s="72"/>
    </row>
    <row r="630" spans="1:8" ht="39" x14ac:dyDescent="0.35">
      <c r="A630" s="181" t="s">
        <v>250</v>
      </c>
      <c r="B630" s="182" t="s">
        <v>251</v>
      </c>
      <c r="C630" s="183"/>
      <c r="D630" s="113" t="s">
        <v>4</v>
      </c>
      <c r="E630" s="73">
        <v>6</v>
      </c>
      <c r="F630" s="69"/>
      <c r="G630" s="69">
        <f>F630*E630</f>
        <v>0</v>
      </c>
      <c r="H630" s="56"/>
    </row>
    <row r="631" spans="1:8" ht="32.25" customHeight="1" x14ac:dyDescent="0.35">
      <c r="A631" s="70"/>
      <c r="B631" s="158"/>
      <c r="C631" s="176"/>
      <c r="D631" s="70"/>
      <c r="E631" s="71"/>
      <c r="F631" s="71"/>
      <c r="G631" s="71"/>
      <c r="H631" s="56"/>
    </row>
    <row r="632" spans="1:8" ht="39" x14ac:dyDescent="0.35">
      <c r="A632" s="181" t="s">
        <v>252</v>
      </c>
      <c r="B632" s="182" t="s">
        <v>253</v>
      </c>
      <c r="C632" s="183"/>
      <c r="D632" s="113" t="s">
        <v>4</v>
      </c>
      <c r="E632" s="73">
        <v>6</v>
      </c>
      <c r="F632" s="69"/>
      <c r="G632" s="69">
        <f>F632*E632</f>
        <v>0</v>
      </c>
      <c r="H632" s="56"/>
    </row>
    <row r="633" spans="1:8" ht="26.25" customHeight="1" x14ac:dyDescent="0.35">
      <c r="A633" s="70"/>
      <c r="B633" s="158"/>
      <c r="C633" s="176"/>
      <c r="D633" s="70"/>
      <c r="E633" s="71"/>
      <c r="F633" s="71"/>
      <c r="G633" s="71"/>
    </row>
    <row r="634" spans="1:8" ht="39" x14ac:dyDescent="0.35">
      <c r="A634" s="181" t="s">
        <v>254</v>
      </c>
      <c r="B634" s="182" t="s">
        <v>255</v>
      </c>
      <c r="C634" s="183"/>
      <c r="D634" s="113" t="s">
        <v>4</v>
      </c>
      <c r="E634" s="73">
        <v>3</v>
      </c>
      <c r="F634" s="69"/>
      <c r="G634" s="69">
        <f>F634*E634</f>
        <v>0</v>
      </c>
    </row>
    <row r="635" spans="1:8" ht="27.75" customHeight="1" x14ac:dyDescent="0.35">
      <c r="A635" s="70"/>
      <c r="B635" s="158"/>
      <c r="C635" s="176"/>
      <c r="D635" s="70"/>
      <c r="E635" s="71"/>
      <c r="F635" s="71"/>
      <c r="G635" s="71"/>
    </row>
    <row r="636" spans="1:8" ht="39" x14ac:dyDescent="0.35">
      <c r="A636" s="181" t="s">
        <v>256</v>
      </c>
      <c r="B636" s="182" t="s">
        <v>257</v>
      </c>
      <c r="C636" s="183"/>
      <c r="D636" s="113" t="s">
        <v>4</v>
      </c>
      <c r="E636" s="73">
        <v>2</v>
      </c>
      <c r="F636" s="69"/>
      <c r="G636" s="69">
        <f>F636*E636</f>
        <v>0</v>
      </c>
    </row>
    <row r="637" spans="1:8" ht="15" customHeight="1" x14ac:dyDescent="0.35">
      <c r="A637" s="70"/>
      <c r="B637" s="158"/>
      <c r="C637" s="176"/>
      <c r="D637" s="70"/>
      <c r="E637" s="71"/>
      <c r="F637" s="71"/>
      <c r="G637" s="71"/>
    </row>
    <row r="638" spans="1:8" ht="39" x14ac:dyDescent="0.35">
      <c r="A638" s="181" t="s">
        <v>258</v>
      </c>
      <c r="B638" s="182" t="s">
        <v>259</v>
      </c>
      <c r="C638" s="183"/>
      <c r="D638" s="113" t="s">
        <v>4</v>
      </c>
      <c r="E638" s="73">
        <v>0</v>
      </c>
      <c r="F638" s="69"/>
      <c r="G638" s="69"/>
    </row>
    <row r="639" spans="1:8" ht="32.25" customHeight="1" x14ac:dyDescent="0.35">
      <c r="A639" s="70"/>
      <c r="B639" s="158"/>
      <c r="C639" s="176"/>
      <c r="D639" s="70"/>
      <c r="E639" s="71"/>
      <c r="F639" s="71"/>
      <c r="G639" s="71"/>
    </row>
    <row r="640" spans="1:8" ht="25.5" customHeight="1" x14ac:dyDescent="0.35">
      <c r="A640" s="205" t="s">
        <v>260</v>
      </c>
      <c r="B640" s="182" t="s">
        <v>261</v>
      </c>
      <c r="C640" s="183"/>
      <c r="D640" s="113"/>
      <c r="E640" s="73"/>
      <c r="F640" s="69"/>
      <c r="G640" s="69"/>
    </row>
    <row r="641" spans="1:8" ht="29.25" customHeight="1" x14ac:dyDescent="0.35">
      <c r="A641" s="70"/>
      <c r="B641" s="158"/>
      <c r="C641" s="176"/>
      <c r="D641" s="71"/>
      <c r="E641" s="71"/>
      <c r="F641" s="72"/>
      <c r="G641" s="72"/>
    </row>
    <row r="642" spans="1:8" ht="15" thickBot="1" x14ac:dyDescent="0.4">
      <c r="A642" s="67"/>
      <c r="B642" s="44"/>
      <c r="C642" s="7"/>
      <c r="D642" s="44"/>
      <c r="E642" s="44"/>
      <c r="F642" s="78"/>
      <c r="G642" s="78"/>
      <c r="H642" s="56"/>
    </row>
    <row r="643" spans="1:8" ht="15.75" customHeight="1" thickBot="1" x14ac:dyDescent="0.4">
      <c r="A643" s="223" t="s">
        <v>55</v>
      </c>
      <c r="B643" s="224"/>
      <c r="C643" s="224"/>
      <c r="D643" s="224"/>
      <c r="E643" s="224"/>
      <c r="F643" s="225"/>
      <c r="G643" s="75">
        <f>SUM(G630:G638)</f>
        <v>0</v>
      </c>
      <c r="H643" s="56"/>
    </row>
    <row r="644" spans="1:8" ht="15" thickBot="1" x14ac:dyDescent="0.4">
      <c r="A644" s="6"/>
      <c r="B644" s="184"/>
      <c r="C644" s="185"/>
      <c r="D644" s="63"/>
      <c r="E644" s="184"/>
      <c r="F644" s="56"/>
      <c r="G644" s="28"/>
      <c r="H644" s="56"/>
    </row>
    <row r="645" spans="1:8" x14ac:dyDescent="0.35">
      <c r="A645" s="228" t="s">
        <v>40</v>
      </c>
      <c r="B645" s="228" t="s">
        <v>41</v>
      </c>
      <c r="C645" s="147"/>
      <c r="D645" s="228" t="s">
        <v>42</v>
      </c>
      <c r="E645" s="228" t="s">
        <v>43</v>
      </c>
      <c r="F645" s="230" t="s">
        <v>44</v>
      </c>
      <c r="G645" s="65" t="s">
        <v>45</v>
      </c>
      <c r="H645" s="57"/>
    </row>
    <row r="646" spans="1:8" ht="15" thickBot="1" x14ac:dyDescent="0.4">
      <c r="A646" s="229"/>
      <c r="B646" s="229"/>
      <c r="C646" s="151" t="s">
        <v>1</v>
      </c>
      <c r="D646" s="229"/>
      <c r="E646" s="229"/>
      <c r="F646" s="231"/>
      <c r="G646" s="66" t="s">
        <v>46</v>
      </c>
      <c r="H646" s="56"/>
    </row>
    <row r="647" spans="1:8" ht="15.75" customHeight="1" thickBot="1" x14ac:dyDescent="0.4">
      <c r="A647" s="223" t="s">
        <v>56</v>
      </c>
      <c r="B647" s="224"/>
      <c r="C647" s="224"/>
      <c r="D647" s="224"/>
      <c r="E647" s="224"/>
      <c r="F647" s="225"/>
      <c r="G647" s="81">
        <f>G643</f>
        <v>0</v>
      </c>
      <c r="H647" s="56"/>
    </row>
    <row r="648" spans="1:8" ht="26" x14ac:dyDescent="0.35">
      <c r="A648" s="186" t="s">
        <v>248</v>
      </c>
      <c r="B648" s="182" t="s">
        <v>262</v>
      </c>
      <c r="C648" s="187"/>
      <c r="D648" s="7" t="s">
        <v>6</v>
      </c>
      <c r="E648" s="69">
        <v>17000000</v>
      </c>
      <c r="F648" s="67">
        <v>1</v>
      </c>
      <c r="G648" s="69">
        <f t="shared" ref="G648:G656" si="30">F648*E648</f>
        <v>17000000</v>
      </c>
      <c r="H648" s="56"/>
    </row>
    <row r="649" spans="1:8" x14ac:dyDescent="0.35">
      <c r="A649" s="70"/>
      <c r="B649" s="158"/>
      <c r="C649" s="176"/>
      <c r="D649" s="71"/>
      <c r="E649" s="71"/>
      <c r="F649" s="72"/>
      <c r="G649" s="72"/>
      <c r="H649" s="56"/>
    </row>
    <row r="650" spans="1:8" x14ac:dyDescent="0.35">
      <c r="A650" s="188" t="s">
        <v>265</v>
      </c>
      <c r="B650" s="189" t="s">
        <v>266</v>
      </c>
      <c r="C650" s="190"/>
      <c r="D650" s="7" t="s">
        <v>2</v>
      </c>
      <c r="E650" s="69">
        <f>G648</f>
        <v>17000000</v>
      </c>
      <c r="F650" s="74"/>
      <c r="G650" s="69">
        <f t="shared" si="30"/>
        <v>0</v>
      </c>
      <c r="H650" s="58"/>
    </row>
    <row r="651" spans="1:8" x14ac:dyDescent="0.35">
      <c r="A651" s="70"/>
      <c r="B651" s="158"/>
      <c r="C651" s="176"/>
      <c r="D651" s="71"/>
      <c r="E651" s="71"/>
      <c r="F651" s="72"/>
      <c r="G651" s="72"/>
      <c r="H651" s="6"/>
    </row>
    <row r="652" spans="1:8" ht="26.5" x14ac:dyDescent="0.35">
      <c r="A652" s="188" t="s">
        <v>263</v>
      </c>
      <c r="B652" s="189" t="s">
        <v>264</v>
      </c>
      <c r="C652" s="190"/>
      <c r="D652" s="7" t="s">
        <v>6</v>
      </c>
      <c r="E652" s="69">
        <v>6000000</v>
      </c>
      <c r="F652" s="67">
        <v>1</v>
      </c>
      <c r="G652" s="69">
        <f t="shared" si="30"/>
        <v>6000000</v>
      </c>
      <c r="H652" s="6"/>
    </row>
    <row r="653" spans="1:8" x14ac:dyDescent="0.35">
      <c r="A653" s="70"/>
      <c r="B653" s="158"/>
      <c r="C653" s="176"/>
      <c r="D653" s="71"/>
      <c r="E653" s="71"/>
      <c r="F653" s="72"/>
      <c r="G653" s="72"/>
      <c r="H653" s="235"/>
    </row>
    <row r="654" spans="1:8" x14ac:dyDescent="0.35">
      <c r="A654" s="188" t="s">
        <v>267</v>
      </c>
      <c r="B654" s="182" t="s">
        <v>268</v>
      </c>
      <c r="C654" s="183"/>
      <c r="D654" s="7" t="s">
        <v>2</v>
      </c>
      <c r="E654" s="69">
        <f>G652</f>
        <v>6000000</v>
      </c>
      <c r="F654" s="74"/>
      <c r="G654" s="69">
        <f t="shared" si="30"/>
        <v>0</v>
      </c>
      <c r="H654" s="235"/>
    </row>
    <row r="655" spans="1:8" x14ac:dyDescent="0.35">
      <c r="A655" s="70"/>
      <c r="B655" s="158"/>
      <c r="C655" s="176"/>
      <c r="D655" s="71"/>
      <c r="E655" s="71"/>
      <c r="F655" s="72"/>
      <c r="G655" s="72"/>
      <c r="H655" s="6"/>
    </row>
    <row r="656" spans="1:8" x14ac:dyDescent="0.35">
      <c r="A656" s="188" t="s">
        <v>269</v>
      </c>
      <c r="B656" s="182" t="s">
        <v>270</v>
      </c>
      <c r="C656" s="183"/>
      <c r="D656" s="7" t="s">
        <v>51</v>
      </c>
      <c r="E656" s="73">
        <v>12</v>
      </c>
      <c r="F656" s="69"/>
      <c r="G656" s="69">
        <f t="shared" si="30"/>
        <v>0</v>
      </c>
      <c r="H656" s="6"/>
    </row>
    <row r="657" spans="1:8" x14ac:dyDescent="0.35">
      <c r="A657" s="70"/>
      <c r="B657" s="123"/>
      <c r="C657" s="162"/>
      <c r="D657" s="123"/>
      <c r="E657" s="123"/>
      <c r="F657" s="72"/>
      <c r="G657" s="72"/>
      <c r="H657" s="6"/>
    </row>
    <row r="658" spans="1:8" x14ac:dyDescent="0.35">
      <c r="A658" s="67" t="s">
        <v>465</v>
      </c>
      <c r="B658" s="109" t="s">
        <v>389</v>
      </c>
      <c r="C658" s="122"/>
      <c r="D658" s="122"/>
      <c r="E658" s="125"/>
      <c r="F658" s="122"/>
      <c r="G658" s="125"/>
      <c r="H658" s="6"/>
    </row>
    <row r="659" spans="1:8" x14ac:dyDescent="0.35">
      <c r="A659" s="70"/>
      <c r="B659" s="123"/>
      <c r="C659" s="162"/>
      <c r="D659" s="123"/>
      <c r="E659" s="123"/>
      <c r="F659" s="72"/>
      <c r="G659" s="72"/>
      <c r="H659" s="6"/>
    </row>
    <row r="660" spans="1:8" x14ac:dyDescent="0.35">
      <c r="A660" s="67"/>
      <c r="B660" s="109" t="s">
        <v>390</v>
      </c>
      <c r="C660" s="122"/>
      <c r="D660" s="122"/>
      <c r="E660" s="125"/>
      <c r="F660" s="122"/>
      <c r="G660" s="125"/>
      <c r="H660" s="6"/>
    </row>
    <row r="661" spans="1:8" x14ac:dyDescent="0.35">
      <c r="A661" s="70"/>
      <c r="B661" s="123"/>
      <c r="C661" s="162"/>
      <c r="D661" s="123"/>
      <c r="E661" s="123"/>
      <c r="F661" s="72"/>
      <c r="G661" s="192"/>
      <c r="H661" s="6"/>
    </row>
    <row r="662" spans="1:8" x14ac:dyDescent="0.35">
      <c r="A662" s="67"/>
      <c r="B662" s="109" t="s">
        <v>391</v>
      </c>
      <c r="C662" s="122"/>
      <c r="D662" s="122" t="s">
        <v>392</v>
      </c>
      <c r="E662" s="124">
        <v>450000</v>
      </c>
      <c r="F662" s="67">
        <v>1</v>
      </c>
      <c r="G662" s="193">
        <f t="shared" ref="G662" si="31">F662*E662</f>
        <v>450000</v>
      </c>
      <c r="H662" s="6"/>
    </row>
    <row r="663" spans="1:8" x14ac:dyDescent="0.35">
      <c r="A663" s="70"/>
      <c r="B663" s="123"/>
      <c r="C663" s="162"/>
      <c r="D663" s="123"/>
      <c r="E663" s="126"/>
      <c r="F663" s="72"/>
      <c r="G663" s="194"/>
      <c r="H663" s="6"/>
    </row>
    <row r="664" spans="1:8" x14ac:dyDescent="0.35">
      <c r="A664" s="67"/>
      <c r="B664" s="109" t="s">
        <v>466</v>
      </c>
      <c r="C664" s="122"/>
      <c r="D664" s="122" t="s">
        <v>2</v>
      </c>
      <c r="E664" s="124">
        <f>G662</f>
        <v>450000</v>
      </c>
      <c r="F664" s="180"/>
      <c r="G664" s="193">
        <f t="shared" ref="G664" si="32">F664*E664</f>
        <v>0</v>
      </c>
      <c r="H664" s="6"/>
    </row>
    <row r="665" spans="1:8" x14ac:dyDescent="0.35">
      <c r="A665" s="70"/>
      <c r="B665" s="123"/>
      <c r="C665" s="162"/>
      <c r="D665" s="123"/>
      <c r="E665" s="126"/>
      <c r="F665" s="72"/>
      <c r="G665" s="194"/>
      <c r="H665" s="6"/>
    </row>
    <row r="666" spans="1:8" x14ac:dyDescent="0.35">
      <c r="A666" s="105"/>
      <c r="B666" s="109" t="s">
        <v>393</v>
      </c>
      <c r="C666" s="122"/>
      <c r="D666" s="122"/>
      <c r="E666" s="124"/>
      <c r="F666" s="180"/>
      <c r="G666" s="193"/>
      <c r="H666" s="6"/>
    </row>
    <row r="667" spans="1:8" x14ac:dyDescent="0.35">
      <c r="A667" s="106"/>
      <c r="B667" s="123"/>
      <c r="C667" s="162"/>
      <c r="D667" s="123"/>
      <c r="E667" s="126"/>
      <c r="F667" s="72"/>
      <c r="G667" s="194"/>
      <c r="H667" s="6"/>
    </row>
    <row r="668" spans="1:8" x14ac:dyDescent="0.35">
      <c r="A668" s="105"/>
      <c r="B668" s="109" t="s">
        <v>391</v>
      </c>
      <c r="C668" s="122"/>
      <c r="D668" s="122" t="s">
        <v>392</v>
      </c>
      <c r="E668" s="124">
        <v>450000</v>
      </c>
      <c r="F668" s="109">
        <v>1</v>
      </c>
      <c r="G668" s="193">
        <f t="shared" ref="G668" si="33">F668*E668</f>
        <v>450000</v>
      </c>
      <c r="H668" s="6"/>
    </row>
    <row r="669" spans="1:8" x14ac:dyDescent="0.35">
      <c r="A669" s="106"/>
      <c r="B669" s="107"/>
      <c r="C669" s="172"/>
      <c r="D669" s="107"/>
      <c r="E669" s="108"/>
      <c r="F669" s="72"/>
      <c r="G669" s="194"/>
      <c r="H669" s="6"/>
    </row>
    <row r="670" spans="1:8" x14ac:dyDescent="0.35">
      <c r="A670" s="67"/>
      <c r="B670" s="44" t="s">
        <v>467</v>
      </c>
      <c r="C670" s="7"/>
      <c r="D670" s="7" t="s">
        <v>2</v>
      </c>
      <c r="E670" s="69">
        <f>G668</f>
        <v>450000</v>
      </c>
      <c r="F670" s="180"/>
      <c r="G670" s="195">
        <f t="shared" ref="G670" si="34">F670*E670</f>
        <v>0</v>
      </c>
      <c r="H670" s="6"/>
    </row>
    <row r="671" spans="1:8" x14ac:dyDescent="0.35">
      <c r="A671" s="70"/>
      <c r="B671" s="71"/>
      <c r="C671" s="161"/>
      <c r="D671" s="71"/>
      <c r="E671" s="72"/>
      <c r="F671" s="72"/>
      <c r="G671" s="194"/>
      <c r="H671" s="6"/>
    </row>
    <row r="672" spans="1:8" x14ac:dyDescent="0.35">
      <c r="A672" s="67"/>
      <c r="B672" s="44" t="s">
        <v>394</v>
      </c>
      <c r="C672" s="7"/>
      <c r="D672" s="7"/>
      <c r="E672" s="69"/>
      <c r="F672" s="67"/>
      <c r="G672" s="195"/>
      <c r="H672" s="6"/>
    </row>
    <row r="673" spans="1:8" x14ac:dyDescent="0.35">
      <c r="A673" s="70"/>
      <c r="B673" s="71"/>
      <c r="C673" s="161"/>
      <c r="D673" s="71"/>
      <c r="E673" s="72"/>
      <c r="F673" s="72"/>
      <c r="G673" s="194"/>
      <c r="H673" s="6"/>
    </row>
    <row r="674" spans="1:8" x14ac:dyDescent="0.35">
      <c r="A674" s="67"/>
      <c r="B674" s="44" t="s">
        <v>391</v>
      </c>
      <c r="C674" s="7"/>
      <c r="D674" s="7" t="s">
        <v>392</v>
      </c>
      <c r="E674" s="69">
        <v>450000</v>
      </c>
      <c r="F674" s="67">
        <v>1</v>
      </c>
      <c r="G674" s="195">
        <f t="shared" ref="G674" si="35">F674*E674</f>
        <v>450000</v>
      </c>
      <c r="H674" s="6"/>
    </row>
    <row r="675" spans="1:8" x14ac:dyDescent="0.35">
      <c r="A675" s="70"/>
      <c r="B675" s="71"/>
      <c r="C675" s="161"/>
      <c r="D675" s="71"/>
      <c r="E675" s="72"/>
      <c r="F675" s="72"/>
      <c r="G675" s="194"/>
      <c r="H675" s="6"/>
    </row>
    <row r="676" spans="1:8" x14ac:dyDescent="0.35">
      <c r="A676" s="67"/>
      <c r="B676" s="44" t="s">
        <v>468</v>
      </c>
      <c r="C676" s="7"/>
      <c r="D676" s="7" t="s">
        <v>2</v>
      </c>
      <c r="E676" s="69">
        <f>G674</f>
        <v>450000</v>
      </c>
      <c r="F676" s="180"/>
      <c r="G676" s="195">
        <f t="shared" ref="G676" si="36">F676*E676</f>
        <v>0</v>
      </c>
      <c r="H676" s="6"/>
    </row>
    <row r="677" spans="1:8" x14ac:dyDescent="0.35">
      <c r="A677" s="70"/>
      <c r="B677" s="71"/>
      <c r="C677" s="161"/>
      <c r="D677" s="71"/>
      <c r="E677" s="72"/>
      <c r="F677" s="72"/>
      <c r="G677" s="194"/>
      <c r="H677" s="6"/>
    </row>
    <row r="678" spans="1:8" ht="26" x14ac:dyDescent="0.35">
      <c r="A678" s="67"/>
      <c r="B678" s="44" t="s">
        <v>395</v>
      </c>
      <c r="C678" s="7"/>
      <c r="D678" s="7" t="s">
        <v>396</v>
      </c>
      <c r="E678" s="73">
        <v>1</v>
      </c>
      <c r="F678" s="67"/>
      <c r="G678" s="69">
        <f t="shared" ref="G678" si="37">F678*E678</f>
        <v>0</v>
      </c>
      <c r="H678" s="6"/>
    </row>
    <row r="679" spans="1:8" x14ac:dyDescent="0.35">
      <c r="A679" s="70"/>
      <c r="B679" s="71"/>
      <c r="C679" s="161"/>
      <c r="D679" s="71"/>
      <c r="E679" s="72"/>
      <c r="F679" s="72"/>
      <c r="G679" s="194"/>
      <c r="H679" s="6"/>
    </row>
    <row r="680" spans="1:8" ht="26" x14ac:dyDescent="0.35">
      <c r="A680" s="67"/>
      <c r="B680" s="44" t="s">
        <v>397</v>
      </c>
      <c r="C680" s="7"/>
      <c r="D680" s="7"/>
      <c r="E680" s="69"/>
      <c r="F680" s="67"/>
      <c r="G680" s="195"/>
      <c r="H680" s="6"/>
    </row>
    <row r="681" spans="1:8" x14ac:dyDescent="0.35">
      <c r="A681" s="70"/>
      <c r="B681" s="71"/>
      <c r="C681" s="161"/>
      <c r="D681" s="70"/>
      <c r="E681" s="72"/>
      <c r="F681" s="72"/>
      <c r="G681" s="194"/>
      <c r="H681" s="6"/>
    </row>
    <row r="682" spans="1:8" x14ac:dyDescent="0.35">
      <c r="A682" s="191"/>
      <c r="B682" s="44" t="s">
        <v>398</v>
      </c>
      <c r="C682" s="67"/>
      <c r="D682" s="7" t="s">
        <v>392</v>
      </c>
      <c r="E682" s="69">
        <v>110000</v>
      </c>
      <c r="F682" s="67">
        <v>1</v>
      </c>
      <c r="G682" s="195">
        <f t="shared" ref="G682" si="38">F682*E682</f>
        <v>110000</v>
      </c>
      <c r="H682" s="6"/>
    </row>
    <row r="683" spans="1:8" x14ac:dyDescent="0.35">
      <c r="A683" s="70"/>
      <c r="B683" s="71"/>
      <c r="C683" s="161"/>
      <c r="D683" s="71"/>
      <c r="E683" s="72"/>
      <c r="F683" s="72"/>
      <c r="G683" s="194"/>
      <c r="H683" s="6"/>
    </row>
    <row r="684" spans="1:8" x14ac:dyDescent="0.35">
      <c r="A684" s="67"/>
      <c r="B684" s="44" t="s">
        <v>469</v>
      </c>
      <c r="C684" s="7"/>
      <c r="D684" s="7" t="s">
        <v>2</v>
      </c>
      <c r="E684" s="69">
        <f>G682</f>
        <v>110000</v>
      </c>
      <c r="F684" s="180"/>
      <c r="G684" s="195">
        <f t="shared" ref="G684" si="39">F684*E684</f>
        <v>0</v>
      </c>
      <c r="H684" s="6"/>
    </row>
    <row r="685" spans="1:8" ht="15" thickBot="1" x14ac:dyDescent="0.4">
      <c r="A685" s="156"/>
      <c r="B685" s="71"/>
      <c r="C685" s="161"/>
      <c r="D685" s="71"/>
      <c r="E685" s="71"/>
      <c r="F685" s="72"/>
      <c r="G685" s="192"/>
      <c r="H685" s="6"/>
    </row>
    <row r="686" spans="1:8" ht="15.75" customHeight="1" thickBot="1" x14ac:dyDescent="0.4">
      <c r="A686" s="223" t="s">
        <v>48</v>
      </c>
      <c r="B686" s="224"/>
      <c r="C686" s="224"/>
      <c r="D686" s="224"/>
      <c r="E686" s="224"/>
      <c r="F686" s="225"/>
      <c r="G686" s="75">
        <f>SUM(G647:G685)</f>
        <v>24460000</v>
      </c>
      <c r="H686" s="177"/>
    </row>
    <row r="687" spans="1:8" x14ac:dyDescent="0.35">
      <c r="A687" s="226"/>
      <c r="B687" s="226"/>
      <c r="C687" s="168"/>
      <c r="D687" s="2"/>
      <c r="E687" s="2"/>
      <c r="F687" s="2"/>
      <c r="G687" s="2"/>
    </row>
    <row r="688" spans="1:8" x14ac:dyDescent="0.35">
      <c r="A688" s="227" t="s">
        <v>359</v>
      </c>
      <c r="B688" s="227"/>
      <c r="C688" s="227"/>
      <c r="D688" s="227"/>
      <c r="E688" s="2"/>
      <c r="F688" s="2"/>
      <c r="G688" s="2"/>
    </row>
    <row r="689" spans="1:7" x14ac:dyDescent="0.35">
      <c r="A689" s="227" t="s">
        <v>479</v>
      </c>
      <c r="B689" s="227"/>
      <c r="C689" s="165"/>
      <c r="D689" s="2"/>
      <c r="E689" s="2"/>
      <c r="F689" s="2"/>
      <c r="G689" s="2"/>
    </row>
    <row r="690" spans="1:7" x14ac:dyDescent="0.35">
      <c r="A690" s="2"/>
      <c r="B690" s="5"/>
      <c r="C690" s="166"/>
      <c r="D690" s="2"/>
      <c r="E690" s="2"/>
      <c r="F690" s="2"/>
      <c r="G690" s="42" t="s">
        <v>450</v>
      </c>
    </row>
    <row r="691" spans="1:7" ht="15" thickBot="1" x14ac:dyDescent="0.4">
      <c r="A691" s="2"/>
      <c r="B691" s="133"/>
      <c r="C691" s="166"/>
      <c r="D691" s="2"/>
      <c r="E691" s="2"/>
      <c r="F691" s="2"/>
      <c r="G691" s="2"/>
    </row>
    <row r="692" spans="1:7" x14ac:dyDescent="0.35">
      <c r="A692" s="228" t="s">
        <v>40</v>
      </c>
      <c r="B692" s="228" t="s">
        <v>41</v>
      </c>
      <c r="C692" s="228" t="s">
        <v>1</v>
      </c>
      <c r="D692" s="228" t="s">
        <v>42</v>
      </c>
      <c r="E692" s="228" t="s">
        <v>43</v>
      </c>
      <c r="F692" s="230" t="s">
        <v>44</v>
      </c>
      <c r="G692" s="65" t="s">
        <v>45</v>
      </c>
    </row>
    <row r="693" spans="1:7" ht="15" thickBot="1" x14ac:dyDescent="0.4">
      <c r="A693" s="229"/>
      <c r="B693" s="229"/>
      <c r="C693" s="229"/>
      <c r="D693" s="229"/>
      <c r="E693" s="229"/>
      <c r="F693" s="231"/>
      <c r="G693" s="66" t="s">
        <v>46</v>
      </c>
    </row>
    <row r="694" spans="1:7" x14ac:dyDescent="0.35">
      <c r="A694" s="67" t="s">
        <v>449</v>
      </c>
      <c r="B694" s="44" t="s">
        <v>476</v>
      </c>
      <c r="C694" s="7"/>
      <c r="D694" s="7"/>
      <c r="E694" s="73"/>
      <c r="F694" s="69"/>
      <c r="G694" s="69"/>
    </row>
    <row r="695" spans="1:7" x14ac:dyDescent="0.35">
      <c r="A695" s="70"/>
      <c r="B695" s="71"/>
      <c r="C695" s="161"/>
      <c r="D695" s="71"/>
      <c r="E695" s="71"/>
      <c r="F695" s="72"/>
      <c r="G695" s="72"/>
    </row>
    <row r="696" spans="1:7" x14ac:dyDescent="0.35">
      <c r="A696" s="67" t="s">
        <v>470</v>
      </c>
      <c r="B696" s="44" t="s">
        <v>477</v>
      </c>
      <c r="C696" s="7"/>
      <c r="D696" s="7"/>
      <c r="E696" s="69"/>
      <c r="F696" s="206"/>
      <c r="G696" s="69"/>
    </row>
    <row r="697" spans="1:7" x14ac:dyDescent="0.35">
      <c r="A697" s="70"/>
      <c r="B697" s="71"/>
      <c r="C697" s="161"/>
      <c r="D697" s="71"/>
      <c r="E697" s="71"/>
      <c r="F697" s="207"/>
      <c r="G697" s="72"/>
    </row>
    <row r="698" spans="1:7" x14ac:dyDescent="0.35">
      <c r="A698" s="67"/>
      <c r="B698" s="84" t="s">
        <v>471</v>
      </c>
      <c r="C698" s="7"/>
      <c r="D698" s="7" t="s">
        <v>481</v>
      </c>
      <c r="E698" s="69">
        <v>56000</v>
      </c>
      <c r="F698" s="206">
        <v>1</v>
      </c>
      <c r="G698" s="69">
        <f>F698*E698</f>
        <v>56000</v>
      </c>
    </row>
    <row r="699" spans="1:7" x14ac:dyDescent="0.35">
      <c r="A699" s="70"/>
      <c r="B699" s="71"/>
      <c r="C699" s="161"/>
      <c r="D699" s="71"/>
      <c r="E699" s="71"/>
      <c r="F699" s="207"/>
      <c r="G699" s="72"/>
    </row>
    <row r="700" spans="1:7" x14ac:dyDescent="0.35">
      <c r="A700" s="67"/>
      <c r="B700" s="84" t="s">
        <v>472</v>
      </c>
      <c r="C700" s="7"/>
      <c r="D700" s="7" t="s">
        <v>481</v>
      </c>
      <c r="E700" s="69">
        <v>36000</v>
      </c>
      <c r="F700" s="206">
        <v>1</v>
      </c>
      <c r="G700" s="69">
        <f>F700*E700</f>
        <v>36000</v>
      </c>
    </row>
    <row r="701" spans="1:7" x14ac:dyDescent="0.35">
      <c r="A701" s="70"/>
      <c r="B701" s="71"/>
      <c r="C701" s="161"/>
      <c r="D701" s="71"/>
      <c r="E701" s="71"/>
      <c r="F701" s="207"/>
      <c r="G701" s="72"/>
    </row>
    <row r="702" spans="1:7" x14ac:dyDescent="0.35">
      <c r="A702" s="67"/>
      <c r="B702" s="84"/>
      <c r="C702" s="7"/>
      <c r="D702" s="7"/>
      <c r="E702" s="69"/>
      <c r="F702" s="206"/>
      <c r="G702" s="69"/>
    </row>
    <row r="703" spans="1:7" ht="16.5" customHeight="1" x14ac:dyDescent="0.35">
      <c r="A703" s="70"/>
      <c r="B703" s="71"/>
      <c r="C703" s="161"/>
      <c r="D703" s="71"/>
      <c r="E703" s="71"/>
      <c r="F703" s="207"/>
      <c r="G703" s="72"/>
    </row>
    <row r="704" spans="1:7" x14ac:dyDescent="0.35">
      <c r="A704" s="67"/>
      <c r="B704" s="44" t="s">
        <v>478</v>
      </c>
      <c r="C704" s="7"/>
      <c r="D704" s="7"/>
      <c r="E704" s="69"/>
      <c r="F704" s="206"/>
      <c r="G704" s="69"/>
    </row>
    <row r="705" spans="1:7" x14ac:dyDescent="0.35">
      <c r="A705" s="70"/>
      <c r="B705" s="71"/>
      <c r="C705" s="161"/>
      <c r="D705" s="71"/>
      <c r="E705" s="71"/>
      <c r="F705" s="207"/>
      <c r="G705" s="72"/>
    </row>
    <row r="706" spans="1:7" x14ac:dyDescent="0.35">
      <c r="A706" s="67"/>
      <c r="B706" s="84" t="s">
        <v>471</v>
      </c>
      <c r="C706" s="7"/>
      <c r="D706" s="7" t="s">
        <v>481</v>
      </c>
      <c r="E706" s="69">
        <v>96000</v>
      </c>
      <c r="F706" s="206">
        <v>1</v>
      </c>
      <c r="G706" s="69">
        <f>F706*E706</f>
        <v>96000</v>
      </c>
    </row>
    <row r="707" spans="1:7" x14ac:dyDescent="0.35">
      <c r="A707" s="70"/>
      <c r="B707" s="71"/>
      <c r="C707" s="161"/>
      <c r="D707" s="71"/>
      <c r="E707" s="71"/>
      <c r="F707" s="207"/>
      <c r="G707" s="72"/>
    </row>
    <row r="708" spans="1:7" x14ac:dyDescent="0.35">
      <c r="A708" s="67"/>
      <c r="B708" s="84" t="s">
        <v>473</v>
      </c>
      <c r="C708" s="7"/>
      <c r="D708" s="7" t="s">
        <v>481</v>
      </c>
      <c r="E708" s="69">
        <v>80000</v>
      </c>
      <c r="F708" s="206">
        <v>1</v>
      </c>
      <c r="G708" s="69">
        <f>F708*E708</f>
        <v>80000</v>
      </c>
    </row>
    <row r="709" spans="1:7" ht="15" customHeight="1" x14ac:dyDescent="0.35">
      <c r="A709" s="70"/>
      <c r="B709" s="71"/>
      <c r="C709" s="161"/>
      <c r="D709" s="71"/>
      <c r="E709" s="71"/>
      <c r="F709" s="207"/>
      <c r="G709" s="72"/>
    </row>
    <row r="710" spans="1:7" x14ac:dyDescent="0.35">
      <c r="A710" s="67"/>
      <c r="B710" s="84" t="s">
        <v>474</v>
      </c>
      <c r="C710" s="7"/>
      <c r="D710" s="7" t="s">
        <v>481</v>
      </c>
      <c r="E710" s="69">
        <v>18000</v>
      </c>
      <c r="F710" s="206">
        <v>1</v>
      </c>
      <c r="G710" s="69">
        <f>F710*E710</f>
        <v>18000</v>
      </c>
    </row>
    <row r="711" spans="1:7" x14ac:dyDescent="0.35">
      <c r="A711" s="70"/>
      <c r="B711" s="71"/>
      <c r="C711" s="161"/>
      <c r="D711" s="71"/>
      <c r="E711" s="71"/>
      <c r="F711" s="207"/>
      <c r="G711" s="72"/>
    </row>
    <row r="712" spans="1:7" x14ac:dyDescent="0.35">
      <c r="A712" s="67"/>
      <c r="B712" s="44"/>
      <c r="C712" s="7"/>
      <c r="D712" s="7"/>
      <c r="E712" s="69"/>
      <c r="F712" s="206"/>
      <c r="G712" s="69"/>
    </row>
    <row r="713" spans="1:7" x14ac:dyDescent="0.35">
      <c r="A713" s="70"/>
      <c r="B713" s="71"/>
      <c r="C713" s="161"/>
      <c r="D713" s="71"/>
      <c r="E713" s="71"/>
      <c r="F713" s="207"/>
      <c r="G713" s="72"/>
    </row>
    <row r="714" spans="1:7" ht="26" x14ac:dyDescent="0.35">
      <c r="A714" s="67"/>
      <c r="B714" s="44" t="s">
        <v>475</v>
      </c>
      <c r="C714" s="7"/>
      <c r="D714" s="7" t="s">
        <v>480</v>
      </c>
      <c r="E714" s="202">
        <v>52</v>
      </c>
      <c r="F714" s="68"/>
      <c r="G714" s="69">
        <f>F714*E714</f>
        <v>0</v>
      </c>
    </row>
    <row r="715" spans="1:7" ht="15" customHeight="1" x14ac:dyDescent="0.35">
      <c r="A715" s="70"/>
      <c r="B715" s="71"/>
      <c r="C715" s="161"/>
      <c r="D715" s="71"/>
      <c r="E715" s="71"/>
      <c r="F715" s="207"/>
      <c r="G715" s="72"/>
    </row>
    <row r="716" spans="1:7" x14ac:dyDescent="0.35">
      <c r="A716" s="67"/>
      <c r="B716" s="84"/>
      <c r="C716" s="7"/>
      <c r="D716" s="7"/>
      <c r="E716" s="69"/>
      <c r="F716" s="206"/>
      <c r="G716" s="69"/>
    </row>
    <row r="717" spans="1:7" x14ac:dyDescent="0.35">
      <c r="A717" s="70"/>
      <c r="B717" s="71"/>
      <c r="C717" s="161"/>
      <c r="D717" s="71"/>
      <c r="E717" s="71"/>
      <c r="F717" s="207"/>
      <c r="G717" s="72"/>
    </row>
    <row r="718" spans="1:7" x14ac:dyDescent="0.35">
      <c r="A718" s="67"/>
      <c r="B718" s="84"/>
      <c r="C718" s="7"/>
      <c r="D718" s="7"/>
      <c r="E718" s="69"/>
      <c r="F718" s="206"/>
      <c r="G718" s="69"/>
    </row>
    <row r="719" spans="1:7" x14ac:dyDescent="0.35">
      <c r="A719" s="70"/>
      <c r="B719" s="71"/>
      <c r="C719" s="161"/>
      <c r="D719" s="71"/>
      <c r="E719" s="71"/>
      <c r="F719" s="207"/>
      <c r="G719" s="72"/>
    </row>
    <row r="720" spans="1:7" x14ac:dyDescent="0.35">
      <c r="A720" s="67"/>
      <c r="B720" s="44"/>
      <c r="C720" s="7"/>
      <c r="D720" s="7"/>
      <c r="E720" s="73"/>
      <c r="F720" s="206"/>
      <c r="G720" s="69"/>
    </row>
    <row r="721" spans="1:7" x14ac:dyDescent="0.35">
      <c r="A721" s="70"/>
      <c r="B721" s="71"/>
      <c r="C721" s="161"/>
      <c r="D721" s="71"/>
      <c r="E721" s="71"/>
      <c r="F721" s="207"/>
      <c r="G721" s="72"/>
    </row>
    <row r="722" spans="1:7" x14ac:dyDescent="0.35">
      <c r="A722" s="67"/>
      <c r="B722" s="44"/>
      <c r="C722" s="7"/>
      <c r="D722" s="7"/>
      <c r="E722" s="69"/>
      <c r="F722" s="206"/>
      <c r="G722" s="69"/>
    </row>
    <row r="723" spans="1:7" x14ac:dyDescent="0.35">
      <c r="A723" s="70"/>
      <c r="B723" s="71"/>
      <c r="C723" s="161"/>
      <c r="D723" s="71"/>
      <c r="E723" s="71"/>
      <c r="F723" s="207"/>
      <c r="G723" s="72"/>
    </row>
    <row r="724" spans="1:7" x14ac:dyDescent="0.35">
      <c r="A724" s="67"/>
      <c r="B724" s="84"/>
      <c r="C724" s="7"/>
      <c r="D724" s="7"/>
      <c r="E724" s="69"/>
      <c r="F724" s="206"/>
      <c r="G724" s="69"/>
    </row>
    <row r="725" spans="1:7" x14ac:dyDescent="0.35">
      <c r="A725" s="70"/>
      <c r="B725" s="71"/>
      <c r="C725" s="161"/>
      <c r="D725" s="71"/>
      <c r="E725" s="71"/>
      <c r="F725" s="207"/>
      <c r="G725" s="72"/>
    </row>
    <row r="726" spans="1:7" x14ac:dyDescent="0.35">
      <c r="A726" s="67"/>
      <c r="B726" s="84"/>
      <c r="C726" s="7"/>
      <c r="D726" s="7"/>
      <c r="E726" s="69"/>
      <c r="F726" s="206"/>
      <c r="G726" s="69"/>
    </row>
    <row r="727" spans="1:7" x14ac:dyDescent="0.35">
      <c r="A727" s="70"/>
      <c r="B727" s="71"/>
      <c r="C727" s="161"/>
      <c r="D727" s="71"/>
      <c r="E727" s="71"/>
      <c r="F727" s="207"/>
      <c r="G727" s="72"/>
    </row>
    <row r="728" spans="1:7" x14ac:dyDescent="0.35">
      <c r="A728" s="67"/>
      <c r="B728" s="84"/>
      <c r="C728" s="7"/>
      <c r="D728" s="7"/>
      <c r="E728" s="69"/>
      <c r="F728" s="206"/>
      <c r="G728" s="69"/>
    </row>
    <row r="729" spans="1:7" x14ac:dyDescent="0.35">
      <c r="A729" s="70"/>
      <c r="B729" s="71"/>
      <c r="C729" s="161"/>
      <c r="D729" s="71"/>
      <c r="E729" s="71"/>
      <c r="F729" s="207"/>
      <c r="G729" s="72"/>
    </row>
    <row r="730" spans="1:7" x14ac:dyDescent="0.35">
      <c r="A730" s="67"/>
      <c r="B730" s="44"/>
      <c r="C730" s="7"/>
      <c r="D730" s="7"/>
      <c r="E730" s="202"/>
      <c r="F730" s="68"/>
      <c r="G730" s="69"/>
    </row>
    <row r="731" spans="1:7" x14ac:dyDescent="0.35">
      <c r="A731" s="70"/>
      <c r="B731" s="71"/>
      <c r="C731" s="161"/>
      <c r="D731" s="71"/>
      <c r="E731" s="71"/>
      <c r="F731" s="207"/>
      <c r="G731" s="72"/>
    </row>
    <row r="732" spans="1:7" x14ac:dyDescent="0.35">
      <c r="A732" s="67"/>
      <c r="B732" s="44"/>
      <c r="C732" s="7"/>
      <c r="D732" s="7"/>
      <c r="E732" s="69"/>
      <c r="F732" s="206"/>
      <c r="G732" s="69"/>
    </row>
    <row r="733" spans="1:7" ht="15" thickBot="1" x14ac:dyDescent="0.4">
      <c r="A733" s="70"/>
      <c r="B733" s="71"/>
      <c r="C733" s="161"/>
      <c r="D733" s="71"/>
      <c r="E733" s="71"/>
      <c r="F733" s="208"/>
      <c r="G733" s="72"/>
    </row>
    <row r="734" spans="1:7" ht="15.75" customHeight="1" thickBot="1" x14ac:dyDescent="0.4">
      <c r="A734" s="223" t="s">
        <v>48</v>
      </c>
      <c r="B734" s="224"/>
      <c r="C734" s="224"/>
      <c r="D734" s="224"/>
      <c r="E734" s="224"/>
      <c r="F734" s="225"/>
      <c r="G734" s="75">
        <f>SUM(G697:G732)</f>
        <v>286000</v>
      </c>
    </row>
    <row r="735" spans="1:7" x14ac:dyDescent="0.35">
      <c r="G735"/>
    </row>
  </sheetData>
  <mergeCells count="242">
    <mergeCell ref="A456:D456"/>
    <mergeCell ref="A480:D480"/>
    <mergeCell ref="E484:E485"/>
    <mergeCell ref="A505:D505"/>
    <mergeCell ref="B460:B461"/>
    <mergeCell ref="A460:A461"/>
    <mergeCell ref="E460:E461"/>
    <mergeCell ref="F460:F461"/>
    <mergeCell ref="A263:B263"/>
    <mergeCell ref="F362:F363"/>
    <mergeCell ref="A359:B359"/>
    <mergeCell ref="A394:B394"/>
    <mergeCell ref="A393:D393"/>
    <mergeCell ref="E398:E399"/>
    <mergeCell ref="F398:F399"/>
    <mergeCell ref="A417:F417"/>
    <mergeCell ref="A398:A399"/>
    <mergeCell ref="B398:B399"/>
    <mergeCell ref="D398:D399"/>
    <mergeCell ref="A288:D288"/>
    <mergeCell ref="C336:C337"/>
    <mergeCell ref="D336:D337"/>
    <mergeCell ref="E336:E337"/>
    <mergeCell ref="F336:F337"/>
    <mergeCell ref="F250:F251"/>
    <mergeCell ref="A453:F453"/>
    <mergeCell ref="B362:B363"/>
    <mergeCell ref="C362:C363"/>
    <mergeCell ref="D362:D363"/>
    <mergeCell ref="A390:F390"/>
    <mergeCell ref="C398:C399"/>
    <mergeCell ref="A356:F356"/>
    <mergeCell ref="A362:A363"/>
    <mergeCell ref="A422:D422"/>
    <mergeCell ref="E426:E427"/>
    <mergeCell ref="F426:F427"/>
    <mergeCell ref="C426:C427"/>
    <mergeCell ref="E362:E363"/>
    <mergeCell ref="A423:B423"/>
    <mergeCell ref="A426:A427"/>
    <mergeCell ref="B426:B427"/>
    <mergeCell ref="D426:D427"/>
    <mergeCell ref="A332:B332"/>
    <mergeCell ref="A328:F328"/>
    <mergeCell ref="A336:A337"/>
    <mergeCell ref="B336:B337"/>
    <mergeCell ref="A358:D358"/>
    <mergeCell ref="F292:F293"/>
    <mergeCell ref="A331:D331"/>
    <mergeCell ref="A289:B289"/>
    <mergeCell ref="A292:A293"/>
    <mergeCell ref="B292:B293"/>
    <mergeCell ref="C292:C293"/>
    <mergeCell ref="D292:D293"/>
    <mergeCell ref="H2:H3"/>
    <mergeCell ref="D264:E264"/>
    <mergeCell ref="A2:D2"/>
    <mergeCell ref="A3:D3"/>
    <mergeCell ref="A285:F285"/>
    <mergeCell ref="A266:A267"/>
    <mergeCell ref="B266:B267"/>
    <mergeCell ref="D266:D267"/>
    <mergeCell ref="E266:E267"/>
    <mergeCell ref="F266:F267"/>
    <mergeCell ref="D265:E265"/>
    <mergeCell ref="B66:B67"/>
    <mergeCell ref="D66:D67"/>
    <mergeCell ref="E66:E67"/>
    <mergeCell ref="F66:F67"/>
    <mergeCell ref="A78:F78"/>
    <mergeCell ref="E250:E251"/>
    <mergeCell ref="A246:D246"/>
    <mergeCell ref="A262:D262"/>
    <mergeCell ref="D250:D251"/>
    <mergeCell ref="C266:C267"/>
    <mergeCell ref="D4:E4"/>
    <mergeCell ref="D5:E5"/>
    <mergeCell ref="B6:B7"/>
    <mergeCell ref="H525:M525"/>
    <mergeCell ref="A476:F476"/>
    <mergeCell ref="A457:B457"/>
    <mergeCell ref="A481:B481"/>
    <mergeCell ref="A484:A485"/>
    <mergeCell ref="B484:B485"/>
    <mergeCell ref="D484:D485"/>
    <mergeCell ref="C484:C485"/>
    <mergeCell ref="C460:C461"/>
    <mergeCell ref="A503:F503"/>
    <mergeCell ref="D460:D461"/>
    <mergeCell ref="F484:F485"/>
    <mergeCell ref="A506:B506"/>
    <mergeCell ref="H506:M507"/>
    <mergeCell ref="D6:D7"/>
    <mergeCell ref="E6:E7"/>
    <mergeCell ref="E292:E293"/>
    <mergeCell ref="F6:F7"/>
    <mergeCell ref="A527:D527"/>
    <mergeCell ref="A509:A510"/>
    <mergeCell ref="B509:B510"/>
    <mergeCell ref="C509:C510"/>
    <mergeCell ref="H528:M528"/>
    <mergeCell ref="A543:F543"/>
    <mergeCell ref="E554:E555"/>
    <mergeCell ref="F554:F555"/>
    <mergeCell ref="A551:B551"/>
    <mergeCell ref="H523:M523"/>
    <mergeCell ref="H524:M524"/>
    <mergeCell ref="H509:M509"/>
    <mergeCell ref="H511:M511"/>
    <mergeCell ref="H512:M512"/>
    <mergeCell ref="H514:M514"/>
    <mergeCell ref="H508:M508"/>
    <mergeCell ref="H510:M510"/>
    <mergeCell ref="A524:F524"/>
    <mergeCell ref="D509:D510"/>
    <mergeCell ref="E509:E510"/>
    <mergeCell ref="H513:M513"/>
    <mergeCell ref="H522:M522"/>
    <mergeCell ref="A532:A533"/>
    <mergeCell ref="B532:B533"/>
    <mergeCell ref="D532:D533"/>
    <mergeCell ref="E532:E533"/>
    <mergeCell ref="F532:F533"/>
    <mergeCell ref="C532:C533"/>
    <mergeCell ref="C554:C555"/>
    <mergeCell ref="A550:D550"/>
    <mergeCell ref="H653:H654"/>
    <mergeCell ref="A647:F647"/>
    <mergeCell ref="A610:F610"/>
    <mergeCell ref="A617:F617"/>
    <mergeCell ref="A622:A623"/>
    <mergeCell ref="B622:B623"/>
    <mergeCell ref="D622:D623"/>
    <mergeCell ref="E622:E623"/>
    <mergeCell ref="F622:F623"/>
    <mergeCell ref="C622:C623"/>
    <mergeCell ref="A619:D619"/>
    <mergeCell ref="H604:H605"/>
    <mergeCell ref="A549:B549"/>
    <mergeCell ref="A686:F686"/>
    <mergeCell ref="E645:E646"/>
    <mergeCell ref="F645:F646"/>
    <mergeCell ref="C608:C609"/>
    <mergeCell ref="A608:A609"/>
    <mergeCell ref="B608:B609"/>
    <mergeCell ref="F509:F510"/>
    <mergeCell ref="A643:F643"/>
    <mergeCell ref="A645:A646"/>
    <mergeCell ref="B645:B646"/>
    <mergeCell ref="D645:D646"/>
    <mergeCell ref="A620:B620"/>
    <mergeCell ref="D608:D609"/>
    <mergeCell ref="E608:E609"/>
    <mergeCell ref="A528:B528"/>
    <mergeCell ref="F608:F609"/>
    <mergeCell ref="D606:E606"/>
    <mergeCell ref="D607:E607"/>
    <mergeCell ref="A602:F602"/>
    <mergeCell ref="A554:A555"/>
    <mergeCell ref="B554:B555"/>
    <mergeCell ref="D554:D555"/>
    <mergeCell ref="A605:B605"/>
    <mergeCell ref="A604:D604"/>
    <mergeCell ref="A22:F22"/>
    <mergeCell ref="C6:C7"/>
    <mergeCell ref="C28:C29"/>
    <mergeCell ref="A24:D24"/>
    <mergeCell ref="A25:B25"/>
    <mergeCell ref="A28:A29"/>
    <mergeCell ref="B28:B29"/>
    <mergeCell ref="D28:D29"/>
    <mergeCell ref="E28:E29"/>
    <mergeCell ref="F28:F29"/>
    <mergeCell ref="A6:A7"/>
    <mergeCell ref="A232:A233"/>
    <mergeCell ref="G126:G127"/>
    <mergeCell ref="A129:F129"/>
    <mergeCell ref="A81:B81"/>
    <mergeCell ref="A84:A85"/>
    <mergeCell ref="B84:B85"/>
    <mergeCell ref="D84:D85"/>
    <mergeCell ref="E84:E85"/>
    <mergeCell ref="F84:F85"/>
    <mergeCell ref="C126:C127"/>
    <mergeCell ref="A126:A127"/>
    <mergeCell ref="B126:B127"/>
    <mergeCell ref="D126:D127"/>
    <mergeCell ref="A228:D228"/>
    <mergeCell ref="A260:F260"/>
    <mergeCell ref="H131:H132"/>
    <mergeCell ref="A133:B133"/>
    <mergeCell ref="A134:B134"/>
    <mergeCell ref="A135:A136"/>
    <mergeCell ref="B135:B136"/>
    <mergeCell ref="D135:D136"/>
    <mergeCell ref="E135:E136"/>
    <mergeCell ref="F135:F136"/>
    <mergeCell ref="A131:D131"/>
    <mergeCell ref="A132:B132"/>
    <mergeCell ref="B232:B233"/>
    <mergeCell ref="D232:D233"/>
    <mergeCell ref="A247:B247"/>
    <mergeCell ref="A225:F225"/>
    <mergeCell ref="A229:B229"/>
    <mergeCell ref="E232:E233"/>
    <mergeCell ref="A250:A251"/>
    <mergeCell ref="B250:B251"/>
    <mergeCell ref="F232:F233"/>
    <mergeCell ref="A244:F244"/>
    <mergeCell ref="A245:B245"/>
    <mergeCell ref="C250:C251"/>
    <mergeCell ref="C232:C233"/>
    <mergeCell ref="A60:F60"/>
    <mergeCell ref="E170:E171"/>
    <mergeCell ref="F170:F171"/>
    <mergeCell ref="C170:C171"/>
    <mergeCell ref="A62:D62"/>
    <mergeCell ref="A66:A67"/>
    <mergeCell ref="E126:E127"/>
    <mergeCell ref="F126:F127"/>
    <mergeCell ref="C84:C85"/>
    <mergeCell ref="C135:C136"/>
    <mergeCell ref="A63:B63"/>
    <mergeCell ref="A137:F137"/>
    <mergeCell ref="A162:F162"/>
    <mergeCell ref="A166:D166"/>
    <mergeCell ref="C66:C67"/>
    <mergeCell ref="A80:D80"/>
    <mergeCell ref="A167:B167"/>
    <mergeCell ref="A170:A171"/>
    <mergeCell ref="B170:B171"/>
    <mergeCell ref="D170:D171"/>
    <mergeCell ref="A734:F734"/>
    <mergeCell ref="A687:B687"/>
    <mergeCell ref="A688:D688"/>
    <mergeCell ref="A689:B689"/>
    <mergeCell ref="A692:A693"/>
    <mergeCell ref="B692:B693"/>
    <mergeCell ref="C692:C693"/>
    <mergeCell ref="D692:D693"/>
    <mergeCell ref="E692:E693"/>
    <mergeCell ref="F692:F693"/>
  </mergeCells>
  <pageMargins left="0.7" right="0.7" top="0.75" bottom="0.75" header="0.3" footer="0.3"/>
  <pageSetup paperSize="9" scale="75" fitToHeight="0" orientation="portrait" r:id="rId1"/>
  <rowBreaks count="11" manualBreakCount="11">
    <brk id="164" max="6" man="1"/>
    <brk id="226" max="6" man="1"/>
    <brk id="285" max="6" man="1"/>
    <brk id="329" max="6" man="1"/>
    <brk id="391" max="6" man="1"/>
    <brk id="454" max="6" man="1"/>
    <brk id="504" max="6" man="1"/>
    <brk id="548" max="16383" man="1"/>
    <brk id="603" max="16383" man="1"/>
    <brk id="643" max="6" man="1"/>
    <brk id="687" max="6" man="1"/>
  </rowBreaks>
  <colBreaks count="3" manualBreakCount="3">
    <brk id="8" max="1048575" man="1"/>
    <brk id="9" max="1048575" man="1"/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36"/>
  <sheetViews>
    <sheetView tabSelected="1" zoomScale="80" zoomScaleNormal="80" workbookViewId="0">
      <selection activeCell="C37" sqref="C37"/>
    </sheetView>
  </sheetViews>
  <sheetFormatPr defaultColWidth="9.1796875" defaultRowHeight="14.5" x14ac:dyDescent="0.35"/>
  <cols>
    <col min="2" max="2" width="16" customWidth="1"/>
    <col min="3" max="3" width="58.453125" customWidth="1"/>
    <col min="4" max="4" width="20" bestFit="1" customWidth="1"/>
  </cols>
  <sheetData>
    <row r="2" spans="2:4" x14ac:dyDescent="0.35">
      <c r="B2" s="243" t="s">
        <v>17</v>
      </c>
      <c r="C2" s="243"/>
      <c r="D2" s="243"/>
    </row>
    <row r="3" spans="2:4" ht="15" thickBot="1" x14ac:dyDescent="0.4">
      <c r="B3" s="1"/>
      <c r="C3" s="1"/>
      <c r="D3" s="1"/>
    </row>
    <row r="4" spans="2:4" ht="15" thickBot="1" x14ac:dyDescent="0.4">
      <c r="B4" s="8" t="s">
        <v>18</v>
      </c>
      <c r="C4" s="9" t="s">
        <v>0</v>
      </c>
      <c r="D4" s="9" t="s">
        <v>19</v>
      </c>
    </row>
    <row r="5" spans="2:4" ht="15" thickBot="1" x14ac:dyDescent="0.4">
      <c r="B5" s="43" t="s">
        <v>273</v>
      </c>
      <c r="C5" s="10" t="s">
        <v>203</v>
      </c>
      <c r="D5" s="94">
        <f>BoQ!G22+BoQ!G60</f>
        <v>350000</v>
      </c>
    </row>
    <row r="6" spans="2:4" ht="33.75" customHeight="1" thickBot="1" x14ac:dyDescent="0.4">
      <c r="B6" s="149" t="s">
        <v>274</v>
      </c>
      <c r="C6" s="97" t="s">
        <v>49</v>
      </c>
      <c r="D6" s="150">
        <f>BoQ!G78</f>
        <v>0</v>
      </c>
    </row>
    <row r="7" spans="2:4" ht="15" thickBot="1" x14ac:dyDescent="0.4">
      <c r="B7" s="152" t="s">
        <v>277</v>
      </c>
      <c r="C7" s="153" t="s">
        <v>96</v>
      </c>
      <c r="D7" s="98">
        <f>BoQ!G162</f>
        <v>5355000</v>
      </c>
    </row>
    <row r="8" spans="2:4" ht="15" thickBot="1" x14ac:dyDescent="0.4">
      <c r="B8" s="43" t="s">
        <v>415</v>
      </c>
      <c r="C8" s="11" t="s">
        <v>72</v>
      </c>
      <c r="D8" s="94">
        <f>BoQ!G225</f>
        <v>5000</v>
      </c>
    </row>
    <row r="9" spans="2:4" ht="15" thickBot="1" x14ac:dyDescent="0.4">
      <c r="B9" s="43" t="s">
        <v>280</v>
      </c>
      <c r="C9" s="11" t="s">
        <v>149</v>
      </c>
      <c r="D9" s="94">
        <f>BoQ!G244</f>
        <v>0</v>
      </c>
    </row>
    <row r="10" spans="2:4" ht="15" thickBot="1" x14ac:dyDescent="0.4">
      <c r="B10" s="43" t="s">
        <v>282</v>
      </c>
      <c r="C10" s="11" t="s">
        <v>158</v>
      </c>
      <c r="D10" s="94">
        <f>BoQ!G260</f>
        <v>0</v>
      </c>
    </row>
    <row r="11" spans="2:4" ht="15" thickBot="1" x14ac:dyDescent="0.4">
      <c r="B11" s="43" t="s">
        <v>284</v>
      </c>
      <c r="C11" s="11" t="s">
        <v>47</v>
      </c>
      <c r="D11" s="94">
        <f>BoQ!G285</f>
        <v>5150000</v>
      </c>
    </row>
    <row r="12" spans="2:4" ht="15" hidden="1" thickBot="1" x14ac:dyDescent="0.4">
      <c r="B12" s="211" t="s">
        <v>285</v>
      </c>
      <c r="C12" s="212" t="s">
        <v>31</v>
      </c>
      <c r="D12" s="213" t="s">
        <v>489</v>
      </c>
    </row>
    <row r="13" spans="2:4" ht="15" hidden="1" thickBot="1" x14ac:dyDescent="0.4">
      <c r="B13" s="211" t="s">
        <v>286</v>
      </c>
      <c r="C13" s="212" t="s">
        <v>164</v>
      </c>
      <c r="D13" s="213" t="s">
        <v>489</v>
      </c>
    </row>
    <row r="14" spans="2:4" ht="48" hidden="1" customHeight="1" thickBot="1" x14ac:dyDescent="0.4">
      <c r="B14" s="211" t="s">
        <v>287</v>
      </c>
      <c r="C14" s="212" t="s">
        <v>165</v>
      </c>
      <c r="D14" s="213" t="s">
        <v>489</v>
      </c>
    </row>
    <row r="15" spans="2:4" ht="15" hidden="1" thickBot="1" x14ac:dyDescent="0.4">
      <c r="B15" s="211" t="s">
        <v>288</v>
      </c>
      <c r="C15" s="212" t="s">
        <v>82</v>
      </c>
      <c r="D15" s="213" t="s">
        <v>489</v>
      </c>
    </row>
    <row r="16" spans="2:4" ht="15" thickBot="1" x14ac:dyDescent="0.4">
      <c r="B16" s="43" t="s">
        <v>290</v>
      </c>
      <c r="C16" s="11" t="s">
        <v>309</v>
      </c>
      <c r="D16" s="94">
        <f>BoQ!G328</f>
        <v>0</v>
      </c>
    </row>
    <row r="17" spans="1:8" ht="15" thickBot="1" x14ac:dyDescent="0.4">
      <c r="B17" s="43" t="s">
        <v>367</v>
      </c>
      <c r="C17" s="11" t="s">
        <v>368</v>
      </c>
      <c r="D17" s="94">
        <f>BoQ!G356</f>
        <v>0</v>
      </c>
    </row>
    <row r="18" spans="1:8" ht="15" thickBot="1" x14ac:dyDescent="0.4">
      <c r="B18" s="43" t="s">
        <v>341</v>
      </c>
      <c r="C18" s="11" t="s">
        <v>342</v>
      </c>
      <c r="D18" s="94">
        <f>BoQ!G390</f>
        <v>0</v>
      </c>
    </row>
    <row r="19" spans="1:8" ht="15" thickBot="1" x14ac:dyDescent="0.4">
      <c r="B19" s="43" t="s">
        <v>292</v>
      </c>
      <c r="C19" s="11" t="s">
        <v>166</v>
      </c>
      <c r="D19" s="94">
        <f>BoQ!G417</f>
        <v>0</v>
      </c>
    </row>
    <row r="20" spans="1:8" ht="15" thickBot="1" x14ac:dyDescent="0.4">
      <c r="B20" s="43" t="s">
        <v>294</v>
      </c>
      <c r="C20" s="11" t="s">
        <v>20</v>
      </c>
      <c r="D20" s="94">
        <f>BoQ!G453</f>
        <v>0</v>
      </c>
    </row>
    <row r="21" spans="1:8" ht="15" thickBot="1" x14ac:dyDescent="0.4">
      <c r="B21" s="96" t="s">
        <v>296</v>
      </c>
      <c r="C21" s="210" t="s">
        <v>77</v>
      </c>
      <c r="D21" s="98">
        <f>BoQ!G476</f>
        <v>0</v>
      </c>
    </row>
    <row r="22" spans="1:8" ht="15" thickBot="1" x14ac:dyDescent="0.4">
      <c r="B22" s="96" t="s">
        <v>298</v>
      </c>
      <c r="C22" s="210" t="s">
        <v>185</v>
      </c>
      <c r="D22" s="98">
        <f>BoQ!G503</f>
        <v>0</v>
      </c>
    </row>
    <row r="23" spans="1:8" ht="15" hidden="1" thickBot="1" x14ac:dyDescent="0.4">
      <c r="B23" s="211" t="s">
        <v>299</v>
      </c>
      <c r="C23" s="212" t="s">
        <v>193</v>
      </c>
      <c r="D23" s="213" t="s">
        <v>489</v>
      </c>
    </row>
    <row r="24" spans="1:8" ht="15" hidden="1" thickBot="1" x14ac:dyDescent="0.4">
      <c r="B24" s="211" t="s">
        <v>300</v>
      </c>
      <c r="C24" s="214" t="s">
        <v>194</v>
      </c>
      <c r="D24" s="213" t="s">
        <v>489</v>
      </c>
    </row>
    <row r="25" spans="1:8" ht="15" hidden="1" thickBot="1" x14ac:dyDescent="0.4">
      <c r="B25" s="211" t="s">
        <v>301</v>
      </c>
      <c r="C25" s="212" t="s">
        <v>11</v>
      </c>
      <c r="D25" s="213" t="s">
        <v>489</v>
      </c>
    </row>
    <row r="26" spans="1:8" ht="15" hidden="1" thickBot="1" x14ac:dyDescent="0.4">
      <c r="B26" s="211" t="s">
        <v>302</v>
      </c>
      <c r="C26" s="212" t="s">
        <v>195</v>
      </c>
      <c r="D26" s="213" t="s">
        <v>489</v>
      </c>
    </row>
    <row r="27" spans="1:8" ht="15" hidden="1" thickBot="1" x14ac:dyDescent="0.4">
      <c r="B27" s="211" t="s">
        <v>303</v>
      </c>
      <c r="C27" s="212" t="s">
        <v>196</v>
      </c>
      <c r="D27" s="213" t="s">
        <v>489</v>
      </c>
    </row>
    <row r="28" spans="1:8" ht="15" thickBot="1" x14ac:dyDescent="0.4">
      <c r="B28" s="43" t="s">
        <v>304</v>
      </c>
      <c r="C28" s="11" t="s">
        <v>79</v>
      </c>
      <c r="D28" s="94">
        <f>BoQ!G524</f>
        <v>0</v>
      </c>
    </row>
    <row r="29" spans="1:8" ht="15" thickBot="1" x14ac:dyDescent="0.4">
      <c r="B29" s="43" t="s">
        <v>233</v>
      </c>
      <c r="C29" s="11" t="s">
        <v>234</v>
      </c>
      <c r="D29" s="94">
        <f>BoQ!G543</f>
        <v>300000</v>
      </c>
    </row>
    <row r="30" spans="1:8" ht="15" thickBot="1" x14ac:dyDescent="0.4">
      <c r="B30" s="43"/>
      <c r="C30" s="11"/>
      <c r="D30" s="94"/>
    </row>
    <row r="31" spans="1:8" s="36" customFormat="1" ht="25.5" thickBot="1" x14ac:dyDescent="0.4">
      <c r="A31"/>
      <c r="B31" s="43" t="s">
        <v>454</v>
      </c>
      <c r="C31" s="11" t="str">
        <f>BoQ!B558</f>
        <v>REQUIREMENTS OF THE EXPANDED PUBLIC WORKS PROGRAMME(EPWP)</v>
      </c>
      <c r="D31" s="94">
        <f>BoQ!G617</f>
        <v>3450000</v>
      </c>
      <c r="E31"/>
      <c r="F31"/>
      <c r="G31"/>
      <c r="H31"/>
    </row>
    <row r="32" spans="1:8" s="36" customFormat="1" ht="15" thickBot="1" x14ac:dyDescent="0.4">
      <c r="A32"/>
      <c r="B32" s="43" t="s">
        <v>244</v>
      </c>
      <c r="C32" s="11" t="str">
        <f>BoQ!B624</f>
        <v>SMALL CONTRACTOR DEVELOPMENT</v>
      </c>
      <c r="D32" s="94">
        <f>BoQ!G686</f>
        <v>24460000</v>
      </c>
      <c r="E32"/>
      <c r="F32"/>
      <c r="G32"/>
      <c r="H32"/>
    </row>
    <row r="33" spans="1:8" s="36" customFormat="1" ht="15" thickBot="1" x14ac:dyDescent="0.4">
      <c r="A33"/>
      <c r="B33" s="43" t="s">
        <v>449</v>
      </c>
      <c r="C33" s="11" t="str">
        <f>BoQ!B694</f>
        <v>CONTRACT SKILLS DEVELOPMENT GOAL (CSDG)</v>
      </c>
      <c r="D33" s="94">
        <f>BoQ!G734</f>
        <v>286000</v>
      </c>
      <c r="E33"/>
      <c r="F33"/>
      <c r="G33"/>
      <c r="H33"/>
    </row>
    <row r="34" spans="1:8" s="36" customFormat="1" ht="15" thickBot="1" x14ac:dyDescent="0.4">
      <c r="A34"/>
      <c r="B34" s="43"/>
      <c r="C34" s="11"/>
      <c r="D34" s="94"/>
      <c r="E34"/>
      <c r="F34"/>
      <c r="G34"/>
      <c r="H34"/>
    </row>
    <row r="35" spans="1:8" s="36" customFormat="1" ht="15" thickBot="1" x14ac:dyDescent="0.4">
      <c r="A35"/>
      <c r="B35" s="12"/>
      <c r="C35" s="13" t="s">
        <v>490</v>
      </c>
      <c r="D35" s="95">
        <f>SUM(D5:D34)</f>
        <v>39356000</v>
      </c>
      <c r="E35"/>
      <c r="F35"/>
      <c r="G35"/>
      <c r="H35"/>
    </row>
    <row r="36" spans="1:8" s="36" customFormat="1" x14ac:dyDescent="0.35">
      <c r="A36"/>
      <c r="B36"/>
      <c r="C36"/>
      <c r="D36"/>
      <c r="E36"/>
      <c r="F36"/>
      <c r="G36"/>
      <c r="H36"/>
    </row>
  </sheetData>
  <mergeCells count="1">
    <mergeCell ref="B2:D2"/>
  </mergeCells>
  <pageMargins left="0.7" right="0.7" top="0.75" bottom="0.75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83"/>
  <sheetViews>
    <sheetView view="pageBreakPreview" topLeftCell="A24" zoomScale="85" zoomScaleNormal="85" zoomScaleSheetLayoutView="85" workbookViewId="0">
      <selection activeCell="G34" sqref="G34"/>
    </sheetView>
  </sheetViews>
  <sheetFormatPr defaultRowHeight="14.5" x14ac:dyDescent="0.35"/>
  <cols>
    <col min="3" max="3" width="56.26953125" customWidth="1"/>
    <col min="4" max="4" width="6.81640625" customWidth="1"/>
    <col min="6" max="6" width="16.1796875" bestFit="1" customWidth="1"/>
    <col min="7" max="7" width="15.1796875" bestFit="1" customWidth="1"/>
    <col min="8" max="8" width="15.54296875" bestFit="1" customWidth="1"/>
    <col min="9" max="9" width="23.453125" style="60" customWidth="1"/>
    <col min="10" max="10" width="18.26953125" style="60" bestFit="1" customWidth="1"/>
    <col min="12" max="12" width="10.81640625" bestFit="1" customWidth="1"/>
  </cols>
  <sheetData>
    <row r="1" spans="1:12" x14ac:dyDescent="0.35">
      <c r="A1" s="6"/>
      <c r="B1" s="227" t="s">
        <v>359</v>
      </c>
      <c r="C1" s="227"/>
      <c r="D1" s="227"/>
      <c r="E1" s="227"/>
      <c r="F1" s="227"/>
      <c r="H1" s="57"/>
      <c r="I1" s="87"/>
      <c r="J1" s="61"/>
      <c r="L1" s="51"/>
    </row>
    <row r="2" spans="1:12" x14ac:dyDescent="0.35">
      <c r="A2" s="6"/>
      <c r="B2" s="227" t="s">
        <v>242</v>
      </c>
      <c r="C2" s="227"/>
      <c r="D2" s="120"/>
      <c r="E2" s="63"/>
      <c r="F2" s="63"/>
      <c r="H2" s="234" t="s">
        <v>243</v>
      </c>
      <c r="I2" s="87"/>
    </row>
    <row r="3" spans="1:12" ht="15" thickBot="1" x14ac:dyDescent="0.4">
      <c r="A3" s="6"/>
      <c r="B3" s="6"/>
      <c r="C3" s="28"/>
      <c r="D3" s="28"/>
      <c r="E3" s="63"/>
      <c r="F3" s="63"/>
      <c r="H3" s="234"/>
      <c r="I3" s="87"/>
    </row>
    <row r="4" spans="1:12" x14ac:dyDescent="0.35">
      <c r="A4" s="6"/>
      <c r="B4" s="228" t="s">
        <v>40</v>
      </c>
      <c r="C4" s="244" t="s">
        <v>41</v>
      </c>
      <c r="D4" s="147"/>
      <c r="E4" s="246" t="s">
        <v>42</v>
      </c>
      <c r="F4" s="228" t="s">
        <v>43</v>
      </c>
      <c r="G4" s="230" t="s">
        <v>44</v>
      </c>
      <c r="H4" s="65" t="s">
        <v>45</v>
      </c>
      <c r="I4" s="87"/>
    </row>
    <row r="5" spans="1:12" ht="31.5" customHeight="1" thickBot="1" x14ac:dyDescent="0.4">
      <c r="A5" s="6"/>
      <c r="B5" s="229"/>
      <c r="C5" s="245"/>
      <c r="D5" s="151" t="s">
        <v>1</v>
      </c>
      <c r="E5" s="247"/>
      <c r="F5" s="229"/>
      <c r="G5" s="231"/>
      <c r="H5" s="66" t="s">
        <v>46</v>
      </c>
      <c r="I5" s="87"/>
    </row>
    <row r="6" spans="1:12" x14ac:dyDescent="0.35">
      <c r="A6" s="6"/>
      <c r="B6" s="148" t="s">
        <v>244</v>
      </c>
      <c r="C6" s="77" t="s">
        <v>245</v>
      </c>
      <c r="D6" s="67"/>
      <c r="E6" s="7"/>
      <c r="F6" s="73"/>
      <c r="G6" s="69"/>
      <c r="H6" s="69"/>
      <c r="I6" s="87"/>
    </row>
    <row r="7" spans="1:12" ht="32.25" customHeight="1" x14ac:dyDescent="0.35">
      <c r="A7" s="6"/>
      <c r="B7" s="70"/>
      <c r="C7" s="158"/>
      <c r="D7" s="70"/>
      <c r="E7" s="71"/>
      <c r="F7" s="71"/>
      <c r="G7" s="72"/>
      <c r="H7" s="72"/>
      <c r="I7" s="87"/>
    </row>
    <row r="8" spans="1:12" x14ac:dyDescent="0.35">
      <c r="A8" s="6"/>
      <c r="B8" s="67" t="s">
        <v>246</v>
      </c>
      <c r="C8" s="77" t="s">
        <v>247</v>
      </c>
      <c r="D8" s="67"/>
      <c r="E8" s="7"/>
      <c r="F8" s="73"/>
      <c r="G8" s="69"/>
      <c r="H8" s="69"/>
      <c r="I8" s="87"/>
    </row>
    <row r="9" spans="1:12" x14ac:dyDescent="0.35">
      <c r="A9" s="6"/>
      <c r="B9" s="70"/>
      <c r="C9" s="158"/>
      <c r="D9" s="70"/>
      <c r="E9" s="71"/>
      <c r="F9" s="71"/>
      <c r="G9" s="72"/>
      <c r="H9" s="72"/>
      <c r="I9" s="87"/>
    </row>
    <row r="10" spans="1:12" ht="25" x14ac:dyDescent="0.35">
      <c r="A10" s="6"/>
      <c r="B10" s="155" t="s">
        <v>248</v>
      </c>
      <c r="C10" s="157" t="s">
        <v>249</v>
      </c>
      <c r="D10" s="160"/>
      <c r="E10" s="7"/>
      <c r="F10" s="73"/>
      <c r="G10" s="69"/>
      <c r="H10" s="69"/>
      <c r="I10" s="87"/>
    </row>
    <row r="11" spans="1:12" x14ac:dyDescent="0.35">
      <c r="A11" s="6"/>
      <c r="B11" s="70"/>
      <c r="C11" s="158"/>
      <c r="D11" s="70"/>
      <c r="E11" s="71"/>
      <c r="F11" s="71"/>
      <c r="G11" s="72"/>
      <c r="H11" s="72"/>
      <c r="I11" s="87"/>
    </row>
    <row r="12" spans="1:12" ht="37.5" x14ac:dyDescent="0.35">
      <c r="A12" s="6"/>
      <c r="B12" s="155" t="s">
        <v>250</v>
      </c>
      <c r="C12" s="157" t="s">
        <v>251</v>
      </c>
      <c r="D12" s="160"/>
      <c r="E12" s="7" t="s">
        <v>4</v>
      </c>
      <c r="F12" s="73">
        <v>6</v>
      </c>
      <c r="G12" s="69">
        <v>8500</v>
      </c>
      <c r="H12" s="69">
        <f>G12*F12</f>
        <v>51000</v>
      </c>
      <c r="I12" s="87"/>
    </row>
    <row r="13" spans="1:12" ht="30" customHeight="1" x14ac:dyDescent="0.35">
      <c r="A13" s="6"/>
      <c r="B13" s="70"/>
      <c r="C13" s="158"/>
      <c r="D13" s="70"/>
      <c r="E13" s="71"/>
      <c r="F13" s="71"/>
      <c r="G13" s="71"/>
      <c r="H13" s="71"/>
      <c r="I13" s="87"/>
    </row>
    <row r="14" spans="1:12" ht="37.5" x14ac:dyDescent="0.35">
      <c r="A14" s="6"/>
      <c r="B14" s="155" t="s">
        <v>252</v>
      </c>
      <c r="C14" s="157" t="s">
        <v>253</v>
      </c>
      <c r="D14" s="160"/>
      <c r="E14" s="7" t="s">
        <v>4</v>
      </c>
      <c r="F14" s="73">
        <v>8</v>
      </c>
      <c r="G14" s="69">
        <v>12000</v>
      </c>
      <c r="H14" s="69">
        <f>G14*F14</f>
        <v>96000</v>
      </c>
      <c r="I14" s="87"/>
    </row>
    <row r="15" spans="1:12" x14ac:dyDescent="0.35">
      <c r="A15" s="6"/>
      <c r="B15" s="70"/>
      <c r="C15" s="158"/>
      <c r="D15" s="70"/>
      <c r="E15" s="71"/>
      <c r="F15" s="71"/>
      <c r="G15" s="71"/>
      <c r="H15" s="71"/>
      <c r="I15" s="87"/>
    </row>
    <row r="16" spans="1:12" ht="37.5" x14ac:dyDescent="0.35">
      <c r="A16" s="6"/>
      <c r="B16" s="155" t="s">
        <v>254</v>
      </c>
      <c r="C16" s="157" t="s">
        <v>255</v>
      </c>
      <c r="D16" s="160"/>
      <c r="E16" s="7" t="s">
        <v>4</v>
      </c>
      <c r="F16" s="73">
        <v>3</v>
      </c>
      <c r="G16" s="69">
        <v>34800</v>
      </c>
      <c r="H16" s="69">
        <f>G16*F16</f>
        <v>104400</v>
      </c>
      <c r="I16" s="87"/>
    </row>
    <row r="17" spans="1:13" x14ac:dyDescent="0.35">
      <c r="A17" s="6"/>
      <c r="B17" s="70"/>
      <c r="C17" s="158"/>
      <c r="D17" s="70"/>
      <c r="E17" s="71"/>
      <c r="F17" s="71"/>
      <c r="G17" s="71"/>
      <c r="H17" s="71"/>
      <c r="I17" s="87"/>
    </row>
    <row r="18" spans="1:13" ht="37.5" x14ac:dyDescent="0.35">
      <c r="A18" s="6"/>
      <c r="B18" s="155" t="s">
        <v>256</v>
      </c>
      <c r="C18" s="157" t="s">
        <v>257</v>
      </c>
      <c r="D18" s="160"/>
      <c r="E18" s="7" t="s">
        <v>4</v>
      </c>
      <c r="F18" s="73">
        <v>1</v>
      </c>
      <c r="G18" s="69">
        <v>40000</v>
      </c>
      <c r="H18" s="69">
        <f>G18*F18</f>
        <v>40000</v>
      </c>
      <c r="I18" s="87"/>
    </row>
    <row r="19" spans="1:13" ht="26.25" customHeight="1" x14ac:dyDescent="0.35">
      <c r="A19" s="6"/>
      <c r="B19" s="70"/>
      <c r="C19" s="158"/>
      <c r="D19" s="70"/>
      <c r="E19" s="71"/>
      <c r="F19" s="71"/>
      <c r="G19" s="71"/>
      <c r="H19" s="71"/>
      <c r="I19" s="87"/>
    </row>
    <row r="20" spans="1:13" ht="37.5" x14ac:dyDescent="0.35">
      <c r="A20" s="6"/>
      <c r="B20" s="155" t="s">
        <v>258</v>
      </c>
      <c r="C20" s="157" t="s">
        <v>259</v>
      </c>
      <c r="D20" s="160"/>
      <c r="E20" s="7" t="s">
        <v>4</v>
      </c>
      <c r="F20" s="73">
        <v>0</v>
      </c>
      <c r="G20" s="69"/>
      <c r="H20" s="69"/>
      <c r="I20" s="87"/>
    </row>
    <row r="21" spans="1:13" x14ac:dyDescent="0.35">
      <c r="A21" s="6"/>
      <c r="B21" s="70"/>
      <c r="C21" s="158"/>
      <c r="D21" s="70"/>
      <c r="E21" s="71"/>
      <c r="F21" s="71"/>
      <c r="G21" s="71"/>
      <c r="H21" s="71"/>
      <c r="I21" s="87"/>
    </row>
    <row r="22" spans="1:13" x14ac:dyDescent="0.35">
      <c r="A22" s="6"/>
      <c r="B22" s="155" t="s">
        <v>260</v>
      </c>
      <c r="C22" s="157" t="s">
        <v>261</v>
      </c>
      <c r="D22" s="160"/>
      <c r="E22" s="7"/>
      <c r="F22" s="73"/>
      <c r="G22" s="69"/>
      <c r="H22" s="69"/>
      <c r="I22" s="87"/>
    </row>
    <row r="23" spans="1:13" x14ac:dyDescent="0.35">
      <c r="A23" s="6"/>
      <c r="B23" s="70"/>
      <c r="C23" s="158"/>
      <c r="D23" s="70"/>
      <c r="E23" s="71"/>
      <c r="F23" s="71"/>
      <c r="G23" s="72"/>
      <c r="H23" s="72"/>
      <c r="I23" s="87"/>
    </row>
    <row r="24" spans="1:13" ht="15" thickBot="1" x14ac:dyDescent="0.4">
      <c r="A24" s="6"/>
      <c r="B24" s="159"/>
      <c r="C24" s="77"/>
      <c r="D24" s="159"/>
      <c r="E24" s="44"/>
      <c r="F24" s="44"/>
      <c r="G24" s="78"/>
      <c r="H24" s="78"/>
      <c r="I24" s="87"/>
    </row>
    <row r="25" spans="1:13" ht="15.75" customHeight="1" thickBot="1" x14ac:dyDescent="0.4">
      <c r="A25" s="6"/>
      <c r="B25" s="223" t="s">
        <v>55</v>
      </c>
      <c r="C25" s="224"/>
      <c r="D25" s="224"/>
      <c r="E25" s="224"/>
      <c r="F25" s="224"/>
      <c r="G25" s="225"/>
      <c r="H25" s="75">
        <f>SUM(H12:H20)</f>
        <v>291400</v>
      </c>
      <c r="I25" s="87"/>
    </row>
    <row r="26" spans="1:13" ht="15.75" customHeight="1" x14ac:dyDescent="0.35">
      <c r="A26" s="6"/>
      <c r="B26" s="77"/>
      <c r="C26" s="77"/>
      <c r="D26" s="77"/>
      <c r="E26" s="77"/>
      <c r="F26" s="77"/>
      <c r="G26" s="77"/>
      <c r="H26" s="115"/>
      <c r="I26" s="87"/>
    </row>
    <row r="27" spans="1:13" ht="15.75" customHeight="1" x14ac:dyDescent="0.35">
      <c r="A27" s="6"/>
      <c r="B27" s="77"/>
      <c r="C27" s="77"/>
      <c r="D27" s="77"/>
      <c r="E27" s="77"/>
      <c r="F27" s="77"/>
      <c r="G27" s="77"/>
      <c r="H27" s="115"/>
      <c r="I27" s="87"/>
    </row>
    <row r="28" spans="1:13" x14ac:dyDescent="0.35">
      <c r="A28" s="58"/>
      <c r="B28" s="6"/>
      <c r="C28" s="58"/>
      <c r="D28" s="58"/>
      <c r="E28" s="63"/>
      <c r="F28" s="58"/>
      <c r="G28" s="56"/>
      <c r="H28" s="28"/>
      <c r="I28" s="87"/>
    </row>
    <row r="29" spans="1:13" ht="15" thickBot="1" x14ac:dyDescent="0.4">
      <c r="A29" s="58"/>
      <c r="B29" s="6"/>
      <c r="C29" s="58"/>
      <c r="D29" s="58"/>
      <c r="E29" s="63"/>
      <c r="F29" s="58"/>
      <c r="G29" s="56"/>
      <c r="H29" s="28"/>
      <c r="I29" s="87"/>
    </row>
    <row r="30" spans="1:13" x14ac:dyDescent="0.35">
      <c r="A30" s="58"/>
      <c r="B30" s="228" t="s">
        <v>40</v>
      </c>
      <c r="C30" s="228" t="s">
        <v>41</v>
      </c>
      <c r="D30" s="147"/>
      <c r="E30" s="228" t="s">
        <v>42</v>
      </c>
      <c r="F30" s="228" t="s">
        <v>43</v>
      </c>
      <c r="G30" s="230" t="s">
        <v>44</v>
      </c>
      <c r="H30" s="65" t="s">
        <v>45</v>
      </c>
      <c r="I30" s="87"/>
    </row>
    <row r="31" spans="1:13" ht="15" thickBot="1" x14ac:dyDescent="0.4">
      <c r="A31" s="58"/>
      <c r="B31" s="229"/>
      <c r="C31" s="229"/>
      <c r="D31" s="151"/>
      <c r="E31" s="229"/>
      <c r="F31" s="229"/>
      <c r="G31" s="231"/>
      <c r="H31" s="66" t="s">
        <v>46</v>
      </c>
      <c r="I31" s="87"/>
      <c r="M31" s="62"/>
    </row>
    <row r="32" spans="1:13" ht="15.75" customHeight="1" thickBot="1" x14ac:dyDescent="0.4">
      <c r="A32" s="58"/>
      <c r="B32" s="223" t="s">
        <v>56</v>
      </c>
      <c r="C32" s="224"/>
      <c r="D32" s="224"/>
      <c r="E32" s="224"/>
      <c r="F32" s="224"/>
      <c r="G32" s="225"/>
      <c r="H32" s="81">
        <f>H25</f>
        <v>291400</v>
      </c>
      <c r="I32" s="87"/>
    </row>
    <row r="33" spans="1:10" ht="25" x14ac:dyDescent="0.35">
      <c r="A33" s="58"/>
      <c r="B33" s="154" t="s">
        <v>248</v>
      </c>
      <c r="C33" s="157" t="s">
        <v>262</v>
      </c>
      <c r="D33" s="157"/>
      <c r="E33" s="147" t="s">
        <v>6</v>
      </c>
      <c r="F33" s="73">
        <v>1</v>
      </c>
      <c r="G33" s="69">
        <v>29539258.390000001</v>
      </c>
      <c r="H33" s="69">
        <f t="shared" ref="H33:H41" si="0">G33*F33</f>
        <v>29539258.390000001</v>
      </c>
      <c r="I33" s="87"/>
    </row>
    <row r="34" spans="1:10" x14ac:dyDescent="0.35">
      <c r="A34" s="58"/>
      <c r="B34" s="70"/>
      <c r="C34" s="158"/>
      <c r="D34" s="158"/>
      <c r="E34" s="70"/>
      <c r="F34" s="71"/>
      <c r="G34" s="72"/>
      <c r="H34" s="72"/>
      <c r="I34" s="87"/>
    </row>
    <row r="35" spans="1:10" x14ac:dyDescent="0.35">
      <c r="A35" s="58"/>
      <c r="B35" s="155" t="s">
        <v>265</v>
      </c>
      <c r="C35" s="146" t="s">
        <v>266</v>
      </c>
      <c r="D35" s="146"/>
      <c r="E35" s="113" t="s">
        <v>2</v>
      </c>
      <c r="F35" s="69">
        <f>H33</f>
        <v>29539258.390000001</v>
      </c>
      <c r="G35" s="74">
        <v>0.05</v>
      </c>
      <c r="H35" s="69">
        <f t="shared" si="0"/>
        <v>1476962.9195000001</v>
      </c>
      <c r="I35" s="87"/>
    </row>
    <row r="36" spans="1:10" x14ac:dyDescent="0.35">
      <c r="A36" s="53"/>
      <c r="B36" s="70"/>
      <c r="C36" s="158"/>
      <c r="D36" s="158"/>
      <c r="E36" s="70"/>
      <c r="F36" s="71"/>
      <c r="G36" s="72"/>
      <c r="H36" s="72"/>
      <c r="I36" s="64"/>
      <c r="J36" s="64"/>
    </row>
    <row r="37" spans="1:10" ht="26" x14ac:dyDescent="0.35">
      <c r="A37" s="80"/>
      <c r="B37" s="155" t="s">
        <v>263</v>
      </c>
      <c r="C37" s="146" t="s">
        <v>264</v>
      </c>
      <c r="D37" s="146"/>
      <c r="E37" s="113" t="s">
        <v>6</v>
      </c>
      <c r="F37" s="73">
        <v>1</v>
      </c>
      <c r="G37" s="69">
        <v>6500000</v>
      </c>
      <c r="H37" s="69">
        <f t="shared" si="0"/>
        <v>6500000</v>
      </c>
      <c r="I37" s="92"/>
      <c r="J37" s="64"/>
    </row>
    <row r="38" spans="1:10" x14ac:dyDescent="0.35">
      <c r="A38" s="80"/>
      <c r="B38" s="70"/>
      <c r="C38" s="158"/>
      <c r="D38" s="158"/>
      <c r="E38" s="70"/>
      <c r="F38" s="71"/>
      <c r="G38" s="72"/>
      <c r="H38" s="72"/>
      <c r="I38" s="92"/>
      <c r="J38" s="64"/>
    </row>
    <row r="39" spans="1:10" x14ac:dyDescent="0.35">
      <c r="A39" s="80"/>
      <c r="B39" s="155" t="s">
        <v>267</v>
      </c>
      <c r="C39" s="157" t="s">
        <v>268</v>
      </c>
      <c r="D39" s="157"/>
      <c r="E39" s="113" t="s">
        <v>2</v>
      </c>
      <c r="F39" s="69">
        <f>H37</f>
        <v>6500000</v>
      </c>
      <c r="G39" s="74">
        <v>0.05</v>
      </c>
      <c r="H39" s="69">
        <f t="shared" si="0"/>
        <v>325000</v>
      </c>
      <c r="I39" s="80"/>
      <c r="J39" s="85"/>
    </row>
    <row r="40" spans="1:10" x14ac:dyDescent="0.35">
      <c r="A40" s="80"/>
      <c r="B40" s="70"/>
      <c r="C40" s="158"/>
      <c r="D40" s="158"/>
      <c r="E40" s="70"/>
      <c r="F40" s="71"/>
      <c r="G40" s="72"/>
      <c r="H40" s="72"/>
      <c r="I40" s="80"/>
      <c r="J40" s="85"/>
    </row>
    <row r="41" spans="1:10" x14ac:dyDescent="0.35">
      <c r="A41" s="6"/>
      <c r="B41" s="155" t="s">
        <v>269</v>
      </c>
      <c r="C41" s="157" t="s">
        <v>270</v>
      </c>
      <c r="D41" s="157"/>
      <c r="E41" s="113" t="s">
        <v>51</v>
      </c>
      <c r="F41" s="73">
        <v>12</v>
      </c>
      <c r="G41" s="69">
        <v>83333.33</v>
      </c>
      <c r="H41" s="69">
        <f t="shared" si="0"/>
        <v>999999.96</v>
      </c>
      <c r="I41" s="89"/>
      <c r="J41" s="90"/>
    </row>
    <row r="42" spans="1:10" ht="15" thickBot="1" x14ac:dyDescent="0.4">
      <c r="A42" s="6"/>
      <c r="B42" s="156"/>
      <c r="C42" s="158"/>
      <c r="D42" s="158"/>
      <c r="E42" s="156"/>
      <c r="F42" s="71"/>
      <c r="G42" s="72"/>
      <c r="H42" s="72"/>
      <c r="I42" s="89"/>
      <c r="J42" s="90"/>
    </row>
    <row r="43" spans="1:10" ht="15.75" customHeight="1" thickBot="1" x14ac:dyDescent="0.4">
      <c r="A43" s="6"/>
      <c r="B43" s="223" t="s">
        <v>48</v>
      </c>
      <c r="C43" s="224"/>
      <c r="D43" s="224"/>
      <c r="E43" s="224"/>
      <c r="F43" s="224"/>
      <c r="G43" s="225"/>
      <c r="H43" s="75">
        <f>SUM(H32:H41)</f>
        <v>39132621.269500002</v>
      </c>
      <c r="I43" s="89"/>
      <c r="J43" s="90"/>
    </row>
    <row r="44" spans="1:10" x14ac:dyDescent="0.35">
      <c r="A44" s="6"/>
      <c r="B44" s="80"/>
      <c r="C44" s="80"/>
      <c r="D44" s="80"/>
      <c r="E44" s="2"/>
      <c r="F44" s="2"/>
      <c r="G44" s="2"/>
      <c r="H44" s="42"/>
      <c r="I44" s="89"/>
      <c r="J44" s="87"/>
    </row>
    <row r="45" spans="1:10" x14ac:dyDescent="0.35">
      <c r="A45" s="58"/>
      <c r="B45" s="28"/>
      <c r="C45" s="28"/>
      <c r="D45" s="28"/>
      <c r="E45" s="63"/>
      <c r="F45" s="28"/>
      <c r="G45" s="56"/>
      <c r="H45" s="28"/>
      <c r="I45" s="89"/>
      <c r="J45" s="87"/>
    </row>
    <row r="46" spans="1:10" ht="30" customHeight="1" x14ac:dyDescent="0.35">
      <c r="A46" s="58"/>
      <c r="B46" s="28"/>
      <c r="C46" s="28"/>
      <c r="D46" s="28"/>
      <c r="E46" s="63"/>
      <c r="F46" s="28"/>
      <c r="G46" s="93"/>
      <c r="H46" s="93"/>
      <c r="I46" s="91"/>
      <c r="J46" s="90"/>
    </row>
    <row r="47" spans="1:10" x14ac:dyDescent="0.35">
      <c r="A47" s="58"/>
      <c r="B47" s="28"/>
      <c r="C47" s="28"/>
      <c r="D47" s="28"/>
      <c r="E47" s="6"/>
      <c r="F47" s="28"/>
      <c r="G47" s="57"/>
      <c r="H47" s="28"/>
      <c r="I47" s="89"/>
      <c r="J47" s="90"/>
    </row>
    <row r="48" spans="1:10" ht="30.75" customHeight="1" x14ac:dyDescent="0.35">
      <c r="A48" s="58"/>
      <c r="B48" s="28"/>
      <c r="C48" s="28"/>
      <c r="D48" s="28"/>
      <c r="E48" s="6"/>
      <c r="F48" s="28"/>
      <c r="G48" s="28"/>
      <c r="H48" s="28"/>
      <c r="I48" s="89"/>
      <c r="J48" s="90"/>
    </row>
    <row r="49" spans="1:10" x14ac:dyDescent="0.35">
      <c r="A49" s="58"/>
      <c r="B49" s="28"/>
      <c r="C49" s="28"/>
      <c r="D49" s="28"/>
      <c r="E49" s="6"/>
      <c r="F49" s="28"/>
      <c r="G49" s="56"/>
      <c r="H49" s="28"/>
      <c r="I49" s="89"/>
      <c r="J49" s="90"/>
    </row>
    <row r="50" spans="1:10" ht="39.75" customHeight="1" x14ac:dyDescent="0.35">
      <c r="A50" s="58"/>
      <c r="B50" s="28"/>
      <c r="C50" s="28"/>
      <c r="D50" s="28"/>
      <c r="E50" s="6"/>
      <c r="F50" s="28"/>
      <c r="G50" s="56"/>
      <c r="H50" s="28"/>
      <c r="I50" s="89"/>
      <c r="J50" s="90"/>
    </row>
    <row r="51" spans="1:10" x14ac:dyDescent="0.35">
      <c r="A51" s="58"/>
      <c r="B51" s="28"/>
      <c r="C51" s="28"/>
      <c r="D51" s="28"/>
      <c r="E51" s="6"/>
      <c r="F51" s="28"/>
      <c r="G51" s="56"/>
      <c r="H51" s="28"/>
      <c r="I51" s="89"/>
      <c r="J51" s="90"/>
    </row>
    <row r="52" spans="1:10" x14ac:dyDescent="0.35">
      <c r="A52" s="58"/>
      <c r="B52" s="28"/>
      <c r="C52" s="28"/>
      <c r="D52" s="28"/>
      <c r="E52" s="63"/>
      <c r="F52" s="28"/>
      <c r="G52" s="28"/>
      <c r="H52" s="28"/>
      <c r="I52" s="89"/>
      <c r="J52" s="87"/>
    </row>
    <row r="53" spans="1:10" x14ac:dyDescent="0.35">
      <c r="A53" s="58"/>
      <c r="B53" s="28"/>
      <c r="C53" s="28"/>
      <c r="D53" s="28"/>
      <c r="E53" s="63"/>
      <c r="F53" s="28"/>
      <c r="G53" s="56"/>
      <c r="H53" s="28"/>
      <c r="I53" s="89"/>
      <c r="J53" s="90"/>
    </row>
    <row r="54" spans="1:10" ht="27" customHeight="1" x14ac:dyDescent="0.35">
      <c r="A54" s="58"/>
      <c r="B54" s="28"/>
      <c r="C54" s="28"/>
      <c r="D54" s="28"/>
      <c r="E54" s="63"/>
      <c r="F54" s="28"/>
      <c r="G54" s="93"/>
      <c r="H54" s="93"/>
      <c r="I54" s="91"/>
      <c r="J54" s="90"/>
    </row>
    <row r="55" spans="1:10" x14ac:dyDescent="0.35">
      <c r="A55" s="58"/>
      <c r="B55" s="28"/>
      <c r="C55" s="28"/>
      <c r="D55" s="28"/>
      <c r="E55" s="6"/>
      <c r="F55" s="28"/>
      <c r="G55" s="56"/>
      <c r="H55" s="28"/>
      <c r="I55" s="89"/>
      <c r="J55" s="90"/>
    </row>
    <row r="56" spans="1:10" x14ac:dyDescent="0.35">
      <c r="A56" s="58"/>
      <c r="B56" s="28"/>
      <c r="C56" s="28"/>
      <c r="D56" s="28"/>
      <c r="E56" s="63"/>
      <c r="F56" s="28"/>
      <c r="G56" s="56"/>
      <c r="H56" s="28"/>
      <c r="I56" s="89"/>
      <c r="J56" s="90"/>
    </row>
    <row r="57" spans="1:10" x14ac:dyDescent="0.35">
      <c r="A57" s="58"/>
      <c r="B57" s="28"/>
      <c r="C57" s="28"/>
      <c r="D57" s="28"/>
      <c r="E57" s="63"/>
      <c r="F57" s="28"/>
      <c r="G57" s="56"/>
      <c r="H57" s="28"/>
      <c r="I57" s="89"/>
      <c r="J57" s="90"/>
    </row>
    <row r="58" spans="1:10" x14ac:dyDescent="0.35">
      <c r="A58" s="58"/>
      <c r="B58" s="28"/>
      <c r="C58" s="28"/>
      <c r="D58" s="28"/>
      <c r="E58" s="6"/>
      <c r="F58" s="28"/>
      <c r="G58" s="56"/>
      <c r="H58" s="28"/>
      <c r="I58" s="89"/>
      <c r="J58" s="90"/>
    </row>
    <row r="59" spans="1:10" x14ac:dyDescent="0.35">
      <c r="A59" s="58"/>
      <c r="B59" s="28"/>
      <c r="C59" s="28"/>
      <c r="D59" s="28"/>
      <c r="E59" s="6"/>
      <c r="F59" s="28"/>
      <c r="G59" s="57"/>
      <c r="H59" s="28"/>
      <c r="I59" s="89"/>
      <c r="J59" s="90"/>
    </row>
    <row r="60" spans="1:10" x14ac:dyDescent="0.35">
      <c r="A60" s="58"/>
      <c r="B60" s="28"/>
      <c r="C60" s="28"/>
      <c r="D60" s="28"/>
      <c r="E60" s="6"/>
      <c r="F60" s="28"/>
      <c r="G60" s="56"/>
      <c r="H60" s="28"/>
      <c r="I60" s="89"/>
      <c r="J60" s="90"/>
    </row>
    <row r="61" spans="1:10" x14ac:dyDescent="0.35">
      <c r="A61" s="58"/>
      <c r="B61" s="28"/>
      <c r="C61" s="28"/>
      <c r="D61" s="28"/>
      <c r="E61" s="63"/>
      <c r="F61" s="28"/>
      <c r="G61" s="56"/>
      <c r="H61" s="28"/>
      <c r="I61" s="89"/>
      <c r="J61" s="90"/>
    </row>
    <row r="62" spans="1:10" x14ac:dyDescent="0.35">
      <c r="A62" s="58"/>
      <c r="B62" s="28"/>
      <c r="C62" s="28"/>
      <c r="D62" s="28"/>
      <c r="E62" s="63"/>
      <c r="F62" s="28"/>
      <c r="G62" s="56"/>
      <c r="H62" s="28"/>
      <c r="I62" s="89"/>
      <c r="J62" s="90"/>
    </row>
    <row r="63" spans="1:10" x14ac:dyDescent="0.35">
      <c r="A63" s="58"/>
      <c r="B63" s="28"/>
      <c r="C63" s="28"/>
      <c r="D63" s="28"/>
      <c r="E63" s="58"/>
      <c r="F63" s="28"/>
      <c r="G63" s="56"/>
      <c r="H63" s="28"/>
      <c r="I63" s="89"/>
      <c r="J63" s="88"/>
    </row>
    <row r="64" spans="1:10" x14ac:dyDescent="0.35">
      <c r="A64" s="58"/>
      <c r="B64" s="28"/>
      <c r="C64" s="28"/>
      <c r="D64" s="28"/>
      <c r="E64" s="58"/>
      <c r="F64" s="28"/>
      <c r="G64" s="58"/>
      <c r="H64" s="28"/>
      <c r="I64" s="89"/>
      <c r="J64" s="88"/>
    </row>
    <row r="65" spans="1:10" x14ac:dyDescent="0.35">
      <c r="A65" s="58"/>
      <c r="B65" s="28"/>
      <c r="C65" s="28"/>
      <c r="D65" s="28"/>
      <c r="E65" s="58"/>
      <c r="F65" s="28"/>
      <c r="G65" s="58"/>
      <c r="H65" s="28"/>
      <c r="I65" s="89"/>
      <c r="J65" s="88"/>
    </row>
    <row r="66" spans="1:10" x14ac:dyDescent="0.35">
      <c r="A66" s="58"/>
      <c r="B66" s="28"/>
      <c r="C66" s="28"/>
      <c r="D66" s="28"/>
      <c r="E66" s="58"/>
      <c r="F66" s="28"/>
      <c r="G66" s="58"/>
      <c r="H66" s="28"/>
      <c r="I66" s="89"/>
      <c r="J66" s="88"/>
    </row>
    <row r="67" spans="1:10" x14ac:dyDescent="0.35">
      <c r="A67" s="58"/>
      <c r="B67" s="28"/>
      <c r="C67" s="28"/>
      <c r="D67" s="28"/>
      <c r="E67" s="58"/>
      <c r="F67" s="28"/>
      <c r="G67" s="58"/>
      <c r="H67" s="28"/>
      <c r="I67" s="89"/>
      <c r="J67" s="88"/>
    </row>
    <row r="68" spans="1:10" x14ac:dyDescent="0.35">
      <c r="A68" s="58"/>
      <c r="B68" s="28"/>
      <c r="C68" s="28"/>
      <c r="D68" s="28"/>
      <c r="E68" s="58"/>
      <c r="F68" s="28"/>
      <c r="G68" s="58"/>
      <c r="H68" s="28"/>
      <c r="I68" s="89"/>
      <c r="J68" s="88"/>
    </row>
    <row r="69" spans="1:10" x14ac:dyDescent="0.35">
      <c r="A69" s="58"/>
      <c r="B69" s="28"/>
      <c r="C69" s="28"/>
      <c r="D69" s="28"/>
      <c r="E69" s="58"/>
      <c r="F69" s="28"/>
      <c r="G69" s="58"/>
      <c r="H69" s="28"/>
      <c r="I69" s="89"/>
      <c r="J69" s="88"/>
    </row>
    <row r="70" spans="1:10" x14ac:dyDescent="0.35">
      <c r="A70" s="58"/>
      <c r="B70" s="28"/>
      <c r="C70" s="28"/>
      <c r="D70" s="28"/>
      <c r="E70" s="58"/>
      <c r="F70" s="28"/>
      <c r="G70" s="58"/>
      <c r="H70" s="28"/>
      <c r="I70" s="89"/>
      <c r="J70" s="88"/>
    </row>
    <row r="71" spans="1:10" x14ac:dyDescent="0.35">
      <c r="A71" s="58"/>
      <c r="B71" s="28"/>
      <c r="C71" s="28"/>
      <c r="D71" s="28"/>
      <c r="E71" s="58"/>
      <c r="F71" s="28"/>
      <c r="G71" s="58"/>
      <c r="H71" s="28"/>
      <c r="I71" s="89"/>
      <c r="J71" s="88"/>
    </row>
    <row r="72" spans="1:10" x14ac:dyDescent="0.35">
      <c r="A72" s="58"/>
      <c r="B72" s="28"/>
      <c r="C72" s="28"/>
      <c r="D72" s="28"/>
      <c r="E72" s="58"/>
      <c r="F72" s="28"/>
      <c r="G72" s="58"/>
      <c r="H72" s="28"/>
      <c r="I72" s="89"/>
      <c r="J72" s="88"/>
    </row>
    <row r="73" spans="1:10" x14ac:dyDescent="0.35">
      <c r="A73" s="58"/>
      <c r="B73" s="28"/>
      <c r="C73" s="28"/>
      <c r="D73" s="28"/>
      <c r="E73" s="58"/>
      <c r="F73" s="28"/>
      <c r="G73" s="58"/>
      <c r="H73" s="28"/>
      <c r="I73" s="89"/>
      <c r="J73" s="88"/>
    </row>
    <row r="74" spans="1:10" x14ac:dyDescent="0.35">
      <c r="A74" s="58"/>
      <c r="B74" s="28"/>
      <c r="C74" s="28"/>
      <c r="D74" s="28"/>
      <c r="E74" s="58"/>
      <c r="F74" s="28"/>
      <c r="G74" s="58"/>
      <c r="H74" s="28"/>
      <c r="I74" s="89"/>
      <c r="J74" s="88"/>
    </row>
    <row r="75" spans="1:10" x14ac:dyDescent="0.35">
      <c r="A75" s="58"/>
      <c r="B75" s="28"/>
      <c r="C75" s="28"/>
      <c r="D75" s="28"/>
      <c r="E75" s="58"/>
      <c r="F75" s="28"/>
      <c r="G75" s="58"/>
      <c r="H75" s="28"/>
      <c r="I75" s="89"/>
      <c r="J75" s="88"/>
    </row>
    <row r="76" spans="1:10" x14ac:dyDescent="0.35">
      <c r="A76" s="58"/>
      <c r="B76" s="28"/>
      <c r="C76" s="28"/>
      <c r="D76" s="28"/>
      <c r="E76" s="58"/>
      <c r="F76" s="28"/>
      <c r="G76" s="58"/>
      <c r="H76" s="28"/>
      <c r="I76" s="89"/>
      <c r="J76" s="88"/>
    </row>
    <row r="77" spans="1:10" x14ac:dyDescent="0.35">
      <c r="A77" s="58"/>
      <c r="B77" s="28"/>
      <c r="C77" s="28"/>
      <c r="D77" s="28"/>
      <c r="E77" s="58"/>
      <c r="F77" s="28"/>
      <c r="G77" s="58"/>
      <c r="H77" s="28"/>
      <c r="I77" s="89"/>
      <c r="J77" s="88"/>
    </row>
    <row r="78" spans="1:10" x14ac:dyDescent="0.35">
      <c r="A78" s="58"/>
      <c r="B78" s="28"/>
      <c r="C78" s="28"/>
      <c r="D78" s="28"/>
      <c r="E78" s="58"/>
      <c r="F78" s="28"/>
      <c r="G78" s="58"/>
      <c r="H78" s="28"/>
      <c r="I78" s="89"/>
      <c r="J78" s="88"/>
    </row>
    <row r="79" spans="1:10" x14ac:dyDescent="0.35">
      <c r="A79" s="58"/>
      <c r="B79" s="28"/>
      <c r="C79" s="28"/>
      <c r="D79" s="28"/>
      <c r="E79" s="58"/>
      <c r="F79" s="28"/>
      <c r="G79" s="58"/>
      <c r="H79" s="28"/>
      <c r="I79" s="89"/>
      <c r="J79" s="88"/>
    </row>
    <row r="80" spans="1:10" x14ac:dyDescent="0.35">
      <c r="A80" s="58"/>
      <c r="B80" s="28"/>
      <c r="C80" s="28"/>
      <c r="D80" s="28"/>
      <c r="E80" s="58"/>
      <c r="F80" s="28"/>
      <c r="G80" s="58"/>
      <c r="H80" s="28"/>
      <c r="I80" s="89"/>
      <c r="J80" s="88"/>
    </row>
    <row r="81" spans="1:10" x14ac:dyDescent="0.35">
      <c r="A81" s="53"/>
      <c r="B81" s="28"/>
      <c r="C81" s="28"/>
      <c r="D81" s="28"/>
      <c r="E81" s="53"/>
      <c r="F81" s="53"/>
      <c r="G81" s="53"/>
      <c r="H81" s="80"/>
      <c r="I81" s="80"/>
      <c r="J81" s="64"/>
    </row>
    <row r="82" spans="1:10" x14ac:dyDescent="0.35">
      <c r="A82" s="80"/>
      <c r="B82" s="80"/>
      <c r="C82" s="80"/>
      <c r="D82" s="80"/>
      <c r="E82" s="2"/>
      <c r="F82" s="2"/>
      <c r="G82" s="2"/>
      <c r="H82" s="80"/>
      <c r="I82" s="80"/>
      <c r="J82" s="86"/>
    </row>
    <row r="83" spans="1:10" x14ac:dyDescent="0.35">
      <c r="A83" s="80"/>
      <c r="B83" s="80"/>
      <c r="C83" s="63"/>
      <c r="D83" s="63"/>
      <c r="E83" s="53"/>
      <c r="F83" s="53"/>
      <c r="G83" s="53"/>
      <c r="H83" s="80"/>
      <c r="I83" s="80"/>
      <c r="J83" s="64"/>
    </row>
  </sheetData>
  <mergeCells count="16">
    <mergeCell ref="B1:F1"/>
    <mergeCell ref="B32:G32"/>
    <mergeCell ref="B43:G43"/>
    <mergeCell ref="B2:C2"/>
    <mergeCell ref="H2:H3"/>
    <mergeCell ref="B4:B5"/>
    <mergeCell ref="C4:C5"/>
    <mergeCell ref="E4:E5"/>
    <mergeCell ref="F4:F5"/>
    <mergeCell ref="G4:G5"/>
    <mergeCell ref="B25:G25"/>
    <mergeCell ref="B30:B31"/>
    <mergeCell ref="C30:C31"/>
    <mergeCell ref="E30:E31"/>
    <mergeCell ref="F30:F31"/>
    <mergeCell ref="G30:G31"/>
  </mergeCells>
  <pageMargins left="0.7" right="0.7" top="0.75" bottom="0.75" header="0.3" footer="0.3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"/>
  <sheetViews>
    <sheetView view="pageBreakPreview" zoomScale="90" zoomScaleNormal="90" zoomScaleSheetLayoutView="90" workbookViewId="0">
      <selection activeCell="B30" sqref="B30"/>
    </sheetView>
  </sheetViews>
  <sheetFormatPr defaultRowHeight="14.5" x14ac:dyDescent="0.35"/>
  <cols>
    <col min="1" max="1" width="50.54296875" customWidth="1"/>
    <col min="2" max="2" width="41.1796875" customWidth="1"/>
    <col min="3" max="3" width="16" bestFit="1" customWidth="1"/>
    <col min="5" max="5" width="21.81640625" customWidth="1"/>
    <col min="6" max="6" width="12.26953125" customWidth="1"/>
  </cols>
  <sheetData>
    <row r="1" spans="1:6" ht="18" x14ac:dyDescent="0.4">
      <c r="A1" s="250" t="s">
        <v>32</v>
      </c>
      <c r="B1" s="250"/>
      <c r="C1" s="45"/>
    </row>
    <row r="2" spans="1:6" ht="18" x14ac:dyDescent="0.4">
      <c r="A2" s="250" t="s">
        <v>33</v>
      </c>
      <c r="B2" s="250"/>
      <c r="C2" s="45"/>
    </row>
    <row r="3" spans="1:6" x14ac:dyDescent="0.35">
      <c r="A3" s="46"/>
      <c r="B3" s="46"/>
      <c r="C3" s="46"/>
    </row>
    <row r="4" spans="1:6" ht="15.5" x14ac:dyDescent="0.35">
      <c r="A4" s="248" t="s">
        <v>308</v>
      </c>
      <c r="B4" s="248"/>
      <c r="C4" s="47"/>
    </row>
    <row r="5" spans="1:6" ht="15.5" x14ac:dyDescent="0.35">
      <c r="A5" s="248" t="s">
        <v>34</v>
      </c>
      <c r="B5" s="248"/>
      <c r="C5" s="47"/>
    </row>
    <row r="6" spans="1:6" ht="15.5" x14ac:dyDescent="0.35">
      <c r="A6" s="248" t="s">
        <v>360</v>
      </c>
      <c r="B6" s="248"/>
      <c r="C6" s="47"/>
    </row>
    <row r="7" spans="1:6" x14ac:dyDescent="0.35">
      <c r="A7" s="46"/>
      <c r="B7" s="46"/>
      <c r="C7" s="46"/>
    </row>
    <row r="8" spans="1:6" x14ac:dyDescent="0.35">
      <c r="A8" s="249" t="s">
        <v>35</v>
      </c>
      <c r="B8" s="249"/>
      <c r="C8" s="48"/>
    </row>
    <row r="10" spans="1:6" ht="15" thickBot="1" x14ac:dyDescent="0.4"/>
    <row r="11" spans="1:6" ht="15.5" thickTop="1" thickBot="1" x14ac:dyDescent="0.4">
      <c r="A11" s="14" t="s">
        <v>0</v>
      </c>
      <c r="B11" s="15" t="s">
        <v>19</v>
      </c>
    </row>
    <row r="12" spans="1:6" x14ac:dyDescent="0.35">
      <c r="A12" s="16"/>
      <c r="B12" s="20"/>
    </row>
    <row r="13" spans="1:6" x14ac:dyDescent="0.35">
      <c r="A13" s="16" t="s">
        <v>22</v>
      </c>
      <c r="B13" s="29"/>
    </row>
    <row r="14" spans="1:6" x14ac:dyDescent="0.35">
      <c r="A14" s="16"/>
      <c r="B14" s="29"/>
    </row>
    <row r="15" spans="1:6" x14ac:dyDescent="0.35">
      <c r="A15" s="17" t="s">
        <v>306</v>
      </c>
      <c r="B15" s="29">
        <f>SUM(Summary!D5:D29)</f>
        <v>11160000</v>
      </c>
      <c r="E15" s="103"/>
      <c r="F15" s="209"/>
    </row>
    <row r="16" spans="1:6" x14ac:dyDescent="0.35">
      <c r="A16" s="16"/>
      <c r="B16" s="29"/>
    </row>
    <row r="17" spans="1:5" x14ac:dyDescent="0.35">
      <c r="A17" s="27" t="s">
        <v>482</v>
      </c>
      <c r="B17" s="29">
        <f>Summary!D31</f>
        <v>3450000</v>
      </c>
      <c r="E17" s="103"/>
    </row>
    <row r="18" spans="1:5" x14ac:dyDescent="0.35">
      <c r="A18" s="16"/>
      <c r="B18" s="29"/>
    </row>
    <row r="19" spans="1:5" x14ac:dyDescent="0.35">
      <c r="A19" s="27" t="s">
        <v>483</v>
      </c>
      <c r="B19" s="29">
        <f>Summary!D32</f>
        <v>24460000</v>
      </c>
    </row>
    <row r="20" spans="1:5" x14ac:dyDescent="0.35">
      <c r="A20" s="18"/>
      <c r="B20" s="29"/>
    </row>
    <row r="21" spans="1:5" x14ac:dyDescent="0.35">
      <c r="A21" s="27" t="s">
        <v>484</v>
      </c>
      <c r="B21" s="29">
        <f>Summary!D33</f>
        <v>286000</v>
      </c>
      <c r="C21" s="222"/>
    </row>
    <row r="22" spans="1:5" ht="15" thickBot="1" x14ac:dyDescent="0.4">
      <c r="A22" s="19"/>
      <c r="B22" s="30"/>
    </row>
    <row r="23" spans="1:5" x14ac:dyDescent="0.35">
      <c r="A23" s="21"/>
      <c r="B23" s="29"/>
      <c r="C23" s="103"/>
    </row>
    <row r="24" spans="1:5" x14ac:dyDescent="0.35">
      <c r="A24" s="21" t="s">
        <v>23</v>
      </c>
      <c r="B24" s="31">
        <f>SUM(B14:B21)</f>
        <v>39356000</v>
      </c>
      <c r="E24" s="103"/>
    </row>
    <row r="25" spans="1:5" x14ac:dyDescent="0.35">
      <c r="A25" s="21"/>
      <c r="B25" s="29"/>
    </row>
    <row r="26" spans="1:5" ht="15" thickBot="1" x14ac:dyDescent="0.4">
      <c r="A26" s="22" t="s">
        <v>24</v>
      </c>
      <c r="B26" s="32">
        <f>B24*0.1</f>
        <v>3935600</v>
      </c>
    </row>
    <row r="27" spans="1:5" x14ac:dyDescent="0.35">
      <c r="A27" s="21"/>
      <c r="B27" s="29"/>
    </row>
    <row r="28" spans="1:5" x14ac:dyDescent="0.35">
      <c r="A28" s="21" t="s">
        <v>25</v>
      </c>
      <c r="B28" s="31">
        <f>SUM(B24:B26)</f>
        <v>43291600</v>
      </c>
    </row>
    <row r="29" spans="1:5" x14ac:dyDescent="0.35">
      <c r="A29" s="21"/>
      <c r="B29" s="29"/>
    </row>
    <row r="30" spans="1:5" x14ac:dyDescent="0.35">
      <c r="A30" s="23" t="s">
        <v>307</v>
      </c>
      <c r="B30" s="31">
        <f>B28*0.08</f>
        <v>3463328</v>
      </c>
    </row>
    <row r="31" spans="1:5" ht="15" thickBot="1" x14ac:dyDescent="0.4">
      <c r="A31" s="24"/>
      <c r="B31" s="33"/>
    </row>
    <row r="32" spans="1:5" x14ac:dyDescent="0.35">
      <c r="A32" s="16"/>
      <c r="B32" s="29"/>
    </row>
    <row r="33" spans="1:5" x14ac:dyDescent="0.35">
      <c r="A33" s="21" t="s">
        <v>26</v>
      </c>
      <c r="B33" s="31">
        <f>SUM(B28:B30)</f>
        <v>46754928</v>
      </c>
    </row>
    <row r="34" spans="1:5" x14ac:dyDescent="0.35">
      <c r="A34" s="21"/>
      <c r="B34" s="29"/>
    </row>
    <row r="35" spans="1:5" ht="15" thickBot="1" x14ac:dyDescent="0.4">
      <c r="A35" s="22" t="s">
        <v>27</v>
      </c>
      <c r="B35" s="32">
        <f>B33*0.15</f>
        <v>7013239.2000000002</v>
      </c>
    </row>
    <row r="36" spans="1:5" x14ac:dyDescent="0.35">
      <c r="A36" s="25"/>
      <c r="B36" s="31"/>
    </row>
    <row r="37" spans="1:5" x14ac:dyDescent="0.35">
      <c r="A37" s="25" t="s">
        <v>28</v>
      </c>
      <c r="B37" s="31">
        <f>SUM(B33:B35)</f>
        <v>53768167.200000003</v>
      </c>
    </row>
    <row r="38" spans="1:5" ht="15" thickBot="1" x14ac:dyDescent="0.4">
      <c r="A38" s="26"/>
      <c r="B38" s="34"/>
      <c r="E38" s="103"/>
    </row>
    <row r="39" spans="1:5" ht="15" thickTop="1" x14ac:dyDescent="0.35"/>
  </sheetData>
  <mergeCells count="6">
    <mergeCell ref="A6:B6"/>
    <mergeCell ref="A8:B8"/>
    <mergeCell ref="A1:B1"/>
    <mergeCell ref="A2:B2"/>
    <mergeCell ref="A4:B4"/>
    <mergeCell ref="A5:B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BoQ</vt:lpstr>
      <vt:lpstr>Summary</vt:lpstr>
      <vt:lpstr>Chapter F</vt:lpstr>
      <vt:lpstr>TOTALS</vt:lpstr>
      <vt:lpstr>BoQ!Print_Area</vt:lpstr>
      <vt:lpstr>'Chapter F'!Print_Area</vt:lpstr>
      <vt:lpstr>TOTALS!Print_Area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Sandile Mngadi</cp:lastModifiedBy>
  <cp:lastPrinted>2023-08-17T09:24:51Z</cp:lastPrinted>
  <dcterms:created xsi:type="dcterms:W3CDTF">2019-08-22T08:43:05Z</dcterms:created>
  <dcterms:modified xsi:type="dcterms:W3CDTF">2023-10-03T07:03:48Z</dcterms:modified>
</cp:coreProperties>
</file>